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heckCompatibility="1" defaultThemeVersion="124226"/>
  <mc:AlternateContent xmlns:mc="http://schemas.openxmlformats.org/markup-compatibility/2006">
    <mc:Choice Requires="x15">
      <x15ac:absPath xmlns:x15ac="http://schemas.microsoft.com/office/spreadsheetml/2010/11/ac" url="D:\LAN ANH\3.NAM 2023\4.CHE DO CHINH SACH\2.CHEDOCHINHSACH_KY2_NAM2023\SINH VIEN KIEM DO\"/>
    </mc:Choice>
  </mc:AlternateContent>
  <xr:revisionPtr revIDLastSave="0" documentId="13_ncr:1_{5930AC15-7D8C-4B8A-8BED-FB4112581D28}" xr6:coauthVersionLast="47" xr6:coauthVersionMax="47" xr10:uidLastSave="{00000000-0000-0000-0000-000000000000}"/>
  <bookViews>
    <workbookView xWindow="-120" yWindow="-120" windowWidth="20730" windowHeight="11160" xr2:uid="{00000000-000D-0000-FFFF-FFFF00000000}"/>
  </bookViews>
  <sheets>
    <sheet name="KY2_NAM2023" sheetId="81" r:id="rId1"/>
    <sheet name="BTH" sheetId="34" r:id="rId2"/>
  </sheets>
  <externalReferences>
    <externalReference r:id="rId3"/>
  </externalReferences>
  <definedNames>
    <definedName name="_xlnm._FilterDatabase" localSheetId="0" hidden="1">KY2_NAM2023!$A$7:$O$314</definedName>
    <definedName name="_xlnm.Print_Area" localSheetId="0">KY2_NAM2023!$A$1:$L$314</definedName>
    <definedName name="_xlnm.Print_Titles" localSheetId="0">KY2_NAM2023!$7:$7</definedName>
  </definedNames>
  <calcPr calcId="181029"/>
</workbook>
</file>

<file path=xl/calcChain.xml><?xml version="1.0" encoding="utf-8"?>
<calcChain xmlns="http://schemas.openxmlformats.org/spreadsheetml/2006/main">
  <c r="I12" i="34" l="1"/>
  <c r="F11" i="34"/>
  <c r="I163" i="81"/>
  <c r="A158" i="81"/>
  <c r="A159" i="81"/>
  <c r="A160" i="81" s="1"/>
  <c r="A161" i="81" s="1"/>
  <c r="A162" i="81" s="1"/>
  <c r="I158" i="81"/>
  <c r="I300" i="81"/>
  <c r="I299" i="81"/>
  <c r="I298" i="81"/>
  <c r="I297" i="81"/>
  <c r="I296" i="81"/>
  <c r="I295" i="81"/>
  <c r="I294" i="81"/>
  <c r="I293" i="81"/>
  <c r="I292" i="81"/>
  <c r="I291" i="81"/>
  <c r="I290" i="81"/>
  <c r="I289" i="81"/>
  <c r="I288" i="81"/>
  <c r="I269" i="81"/>
  <c r="I268" i="81"/>
  <c r="I267" i="81"/>
  <c r="I266" i="81"/>
  <c r="I265" i="81"/>
  <c r="I264" i="81"/>
  <c r="I256" i="81"/>
  <c r="I255" i="81"/>
  <c r="I254" i="81"/>
  <c r="I253" i="81"/>
  <c r="I243" i="81"/>
  <c r="I242" i="81"/>
  <c r="I241" i="81"/>
  <c r="I240" i="81"/>
  <c r="I239" i="81"/>
  <c r="I238" i="81"/>
  <c r="I237" i="81"/>
  <c r="I236" i="81"/>
  <c r="I235" i="81"/>
  <c r="I234" i="81"/>
  <c r="I233" i="81"/>
  <c r="I214" i="81"/>
  <c r="I213" i="81"/>
  <c r="I212" i="81"/>
  <c r="I211" i="81"/>
  <c r="I210" i="81"/>
  <c r="I209" i="81"/>
  <c r="I208" i="81"/>
  <c r="I207" i="81"/>
  <c r="I206" i="81"/>
  <c r="I205" i="81"/>
  <c r="I204" i="81"/>
  <c r="I203" i="81"/>
  <c r="I202" i="81"/>
  <c r="I201" i="81"/>
  <c r="I200" i="81"/>
  <c r="I199" i="81"/>
  <c r="I198" i="81"/>
  <c r="I162" i="81"/>
  <c r="I161" i="81"/>
  <c r="I160" i="81"/>
  <c r="I159" i="81"/>
  <c r="I147" i="81"/>
  <c r="I146" i="81"/>
  <c r="I145" i="81"/>
  <c r="I144" i="81"/>
  <c r="I143" i="81"/>
  <c r="I142" i="81"/>
  <c r="I141" i="81"/>
  <c r="I140" i="81"/>
  <c r="I139" i="81"/>
  <c r="I138" i="81"/>
  <c r="I137" i="81"/>
  <c r="I136" i="81"/>
  <c r="I135" i="81"/>
  <c r="I114" i="81"/>
  <c r="I113" i="81"/>
  <c r="I112" i="81"/>
  <c r="I111" i="81"/>
  <c r="I101" i="81"/>
  <c r="I100" i="81"/>
  <c r="I99" i="81"/>
  <c r="I98" i="81"/>
  <c r="I97" i="81"/>
  <c r="I96" i="81"/>
  <c r="I95" i="81"/>
  <c r="I71" i="81"/>
  <c r="I70" i="81"/>
  <c r="I69" i="81"/>
  <c r="I68" i="81"/>
  <c r="I67" i="81"/>
  <c r="I66" i="81"/>
  <c r="I65" i="81"/>
  <c r="I64" i="81"/>
  <c r="I63" i="81"/>
  <c r="I62" i="81"/>
  <c r="I61" i="81"/>
  <c r="I60" i="81"/>
  <c r="I59" i="81"/>
  <c r="I40" i="81"/>
  <c r="I39" i="81"/>
  <c r="I38" i="81"/>
  <c r="I37" i="81"/>
  <c r="I36" i="81"/>
  <c r="I35" i="81"/>
  <c r="I34" i="81"/>
  <c r="I33" i="81"/>
  <c r="I32" i="81"/>
  <c r="I31" i="81"/>
  <c r="I30" i="81"/>
  <c r="I29" i="81"/>
  <c r="I28" i="81"/>
  <c r="G11" i="34"/>
  <c r="I303" i="81"/>
  <c r="I287" i="81"/>
  <c r="I286" i="81"/>
  <c r="I285" i="81"/>
  <c r="I284" i="81"/>
  <c r="I283" i="81"/>
  <c r="I282" i="81"/>
  <c r="I281" i="81"/>
  <c r="I280" i="81"/>
  <c r="I279" i="81"/>
  <c r="I278" i="81"/>
  <c r="I277" i="81"/>
  <c r="I276" i="81"/>
  <c r="I275" i="81"/>
  <c r="I274" i="81"/>
  <c r="I273" i="81"/>
  <c r="I272" i="81"/>
  <c r="I263" i="81"/>
  <c r="I262" i="81"/>
  <c r="I261" i="81"/>
  <c r="I260" i="81"/>
  <c r="I259" i="81"/>
  <c r="I252" i="81"/>
  <c r="I251" i="81"/>
  <c r="I250" i="81"/>
  <c r="I249" i="81"/>
  <c r="I248" i="81"/>
  <c r="I247" i="81"/>
  <c r="I246" i="81"/>
  <c r="I232" i="81"/>
  <c r="I231" i="81"/>
  <c r="I230" i="81"/>
  <c r="I229" i="81"/>
  <c r="I228" i="81"/>
  <c r="I227" i="81"/>
  <c r="I226" i="81"/>
  <c r="I225" i="81"/>
  <c r="I224" i="81"/>
  <c r="I223" i="81"/>
  <c r="I222" i="81"/>
  <c r="I221" i="81"/>
  <c r="I220" i="81"/>
  <c r="I219" i="81"/>
  <c r="I218" i="81"/>
  <c r="I217" i="81"/>
  <c r="I197" i="81"/>
  <c r="I196" i="81"/>
  <c r="I195" i="81"/>
  <c r="I194" i="81"/>
  <c r="I193" i="81"/>
  <c r="I192" i="81"/>
  <c r="I191" i="81"/>
  <c r="I190" i="81"/>
  <c r="I189" i="81"/>
  <c r="I188" i="81"/>
  <c r="I187" i="81"/>
  <c r="I186" i="81"/>
  <c r="I185" i="81"/>
  <c r="I184" i="81"/>
  <c r="I183" i="81"/>
  <c r="I182" i="81"/>
  <c r="I181" i="81"/>
  <c r="I180" i="81"/>
  <c r="I179" i="81"/>
  <c r="I178" i="81"/>
  <c r="I177" i="81"/>
  <c r="I176" i="81"/>
  <c r="I175" i="81"/>
  <c r="I174" i="81"/>
  <c r="I173" i="81"/>
  <c r="I172" i="81"/>
  <c r="I171" i="81"/>
  <c r="I170" i="81"/>
  <c r="I169" i="81"/>
  <c r="I168" i="81"/>
  <c r="I167" i="81"/>
  <c r="I166" i="81"/>
  <c r="I165" i="81"/>
  <c r="I157" i="81"/>
  <c r="I156" i="81"/>
  <c r="I155" i="81"/>
  <c r="I154" i="81"/>
  <c r="I153" i="81"/>
  <c r="I152" i="81"/>
  <c r="I151" i="81"/>
  <c r="I150" i="81"/>
  <c r="I134" i="81"/>
  <c r="I133" i="81"/>
  <c r="I132" i="81"/>
  <c r="I131" i="81"/>
  <c r="I130" i="81"/>
  <c r="I129" i="81"/>
  <c r="I128" i="81"/>
  <c r="I127" i="81"/>
  <c r="I126" i="81"/>
  <c r="I125" i="81"/>
  <c r="I124" i="81"/>
  <c r="I123" i="81"/>
  <c r="I122" i="81"/>
  <c r="I121" i="81"/>
  <c r="I120" i="81"/>
  <c r="I119" i="81"/>
  <c r="I118" i="81"/>
  <c r="I117" i="81"/>
  <c r="I110" i="81"/>
  <c r="I109" i="81"/>
  <c r="I108" i="81"/>
  <c r="I107" i="81"/>
  <c r="I106" i="81"/>
  <c r="I105" i="81"/>
  <c r="I104" i="81"/>
  <c r="I94" i="81"/>
  <c r="I93" i="81"/>
  <c r="I92" i="81"/>
  <c r="I91" i="81"/>
  <c r="I90" i="81"/>
  <c r="I89" i="81"/>
  <c r="I88" i="81"/>
  <c r="I87" i="81"/>
  <c r="I86" i="81"/>
  <c r="I85" i="81"/>
  <c r="I84" i="81"/>
  <c r="I83" i="81"/>
  <c r="I82" i="81"/>
  <c r="I81" i="81"/>
  <c r="I80" i="81"/>
  <c r="I79" i="81"/>
  <c r="I78" i="81"/>
  <c r="I77" i="81"/>
  <c r="I76" i="81"/>
  <c r="I75" i="81"/>
  <c r="I74" i="81"/>
  <c r="I58" i="81"/>
  <c r="I57" i="81"/>
  <c r="I56" i="81"/>
  <c r="I55" i="81"/>
  <c r="I54" i="81"/>
  <c r="I53" i="81"/>
  <c r="I52" i="81"/>
  <c r="I51" i="81"/>
  <c r="I50" i="81"/>
  <c r="I49" i="81"/>
  <c r="I48" i="81"/>
  <c r="I47" i="81"/>
  <c r="I46" i="81"/>
  <c r="I45" i="81"/>
  <c r="I44" i="81"/>
  <c r="I43" i="81"/>
  <c r="I27" i="81"/>
  <c r="I26" i="81"/>
  <c r="I25" i="81"/>
  <c r="I24" i="81"/>
  <c r="I23" i="81"/>
  <c r="I22" i="81"/>
  <c r="I21" i="81"/>
  <c r="I20" i="81"/>
  <c r="I19" i="81"/>
  <c r="I18" i="81"/>
  <c r="I17" i="81"/>
  <c r="I16" i="81"/>
  <c r="I15" i="81"/>
  <c r="I14" i="81"/>
  <c r="I13" i="81"/>
  <c r="I12" i="81"/>
  <c r="I11" i="81"/>
  <c r="I10" i="81"/>
  <c r="I9" i="81"/>
  <c r="E11" i="34"/>
  <c r="A247" i="81" l="1"/>
  <c r="A248" i="81" s="1"/>
  <c r="A249" i="81" s="1"/>
  <c r="A250" i="81" s="1"/>
  <c r="A251" i="81" s="1"/>
  <c r="A252" i="81" s="1"/>
  <c r="A253" i="81" s="1"/>
  <c r="A254" i="81" s="1"/>
  <c r="A255" i="81" s="1"/>
  <c r="A256" i="81" s="1"/>
  <c r="A151" i="81"/>
  <c r="A152" i="81" s="1"/>
  <c r="A153" i="81" s="1"/>
  <c r="A154" i="81" s="1"/>
  <c r="A155" i="81" s="1"/>
  <c r="A156" i="81" s="1"/>
  <c r="A157" i="81" s="1"/>
  <c r="A105" i="81"/>
  <c r="A106" i="81" s="1"/>
  <c r="A107" i="81" s="1"/>
  <c r="A108" i="81" s="1"/>
  <c r="A109" i="81" s="1"/>
  <c r="A110" i="81" s="1"/>
  <c r="A111" i="81" s="1"/>
  <c r="A112" i="81" s="1"/>
  <c r="A113" i="81" s="1"/>
  <c r="A114" i="81" s="1"/>
  <c r="A75" i="81"/>
  <c r="A76" i="81" s="1"/>
  <c r="A77" i="81" s="1"/>
  <c r="A78" i="81" s="1"/>
  <c r="A79" i="81" s="1"/>
  <c r="A80" i="81" s="1"/>
  <c r="A81" i="81" s="1"/>
  <c r="A82" i="81" s="1"/>
  <c r="A83" i="81" s="1"/>
  <c r="A84" i="81" s="1"/>
  <c r="A85" i="81" s="1"/>
  <c r="A86" i="81" s="1"/>
  <c r="A87" i="81" s="1"/>
  <c r="A88" i="81" s="1"/>
  <c r="A89" i="81" s="1"/>
  <c r="A90" i="81" s="1"/>
  <c r="A91" i="81" s="1"/>
  <c r="A92" i="81" s="1"/>
  <c r="A93" i="81" s="1"/>
  <c r="A94" i="81" s="1"/>
  <c r="A95" i="81" s="1"/>
  <c r="A96" i="81" s="1"/>
  <c r="A97" i="81" s="1"/>
  <c r="A98" i="81" s="1"/>
  <c r="A99" i="81" s="1"/>
  <c r="A100" i="81" s="1"/>
  <c r="A101" i="81" s="1"/>
  <c r="K71" i="81"/>
  <c r="A44" i="81"/>
  <c r="A45" i="81" s="1"/>
  <c r="A46" i="81" s="1"/>
  <c r="A47" i="81" s="1"/>
  <c r="A48" i="81" s="1"/>
  <c r="A49" i="81" s="1"/>
  <c r="A50" i="81" s="1"/>
  <c r="A51" i="81" s="1"/>
  <c r="A52" i="81" s="1"/>
  <c r="A53" i="81" s="1"/>
  <c r="A54" i="81" s="1"/>
  <c r="A55" i="81" s="1"/>
  <c r="A56" i="81" s="1"/>
  <c r="A57" i="81" s="1"/>
  <c r="A58" i="81" s="1"/>
  <c r="A59" i="81" s="1"/>
  <c r="A60" i="81" s="1"/>
  <c r="A61" i="81" s="1"/>
  <c r="A62" i="81" s="1"/>
  <c r="A63" i="81" s="1"/>
  <c r="A64" i="81" s="1"/>
  <c r="A65" i="81" s="1"/>
  <c r="A66" i="81" s="1"/>
  <c r="A67" i="81" s="1"/>
  <c r="A68" i="81" s="1"/>
  <c r="A69" i="81" s="1"/>
  <c r="A70" i="81" s="1"/>
  <c r="A71" i="81" s="1"/>
  <c r="D72" i="81" s="1"/>
  <c r="D304" i="81" l="1"/>
  <c r="A10" i="81"/>
  <c r="A11" i="81" s="1"/>
  <c r="A12" i="81" s="1"/>
  <c r="A13" i="81" s="1"/>
  <c r="A14" i="81" s="1"/>
  <c r="A15" i="81" s="1"/>
  <c r="A16" i="81" s="1"/>
  <c r="A17" i="81" s="1"/>
  <c r="A18" i="81" s="1"/>
  <c r="A19" i="81" s="1"/>
  <c r="A20" i="81" s="1"/>
  <c r="A21" i="81" s="1"/>
  <c r="A22" i="81" s="1"/>
  <c r="A23" i="81" s="1"/>
  <c r="A24" i="81" s="1"/>
  <c r="A25" i="81" s="1"/>
  <c r="A26" i="81" s="1"/>
  <c r="A27" i="81" s="1"/>
  <c r="A28" i="81" s="1"/>
  <c r="A29" i="81" s="1"/>
  <c r="A30" i="81" s="1"/>
  <c r="A31" i="81" s="1"/>
  <c r="A32" i="81" s="1"/>
  <c r="A33" i="81" s="1"/>
  <c r="A34" i="81" s="1"/>
  <c r="A35" i="81" s="1"/>
  <c r="A36" i="81" s="1"/>
  <c r="A37" i="81" s="1"/>
  <c r="A38" i="81" s="1"/>
  <c r="A39" i="81" s="1"/>
  <c r="A40" i="81" s="1"/>
  <c r="D41" i="81" s="1"/>
  <c r="K253" i="81"/>
  <c r="K240" i="81"/>
  <c r="K65" i="81"/>
  <c r="K33" i="81"/>
  <c r="L256" i="81" l="1"/>
  <c r="K256" i="81"/>
  <c r="J256" i="81"/>
  <c r="F12" i="34" l="1"/>
  <c r="D12" i="34"/>
  <c r="I304" i="81"/>
  <c r="A273" i="81"/>
  <c r="A274" i="81" s="1"/>
  <c r="A275" i="81" s="1"/>
  <c r="A276" i="81" s="1"/>
  <c r="A277" i="81" s="1"/>
  <c r="A278" i="81" s="1"/>
  <c r="A279" i="81" s="1"/>
  <c r="A280" i="81" s="1"/>
  <c r="A281" i="81" s="1"/>
  <c r="A282" i="81" s="1"/>
  <c r="A283" i="81" s="1"/>
  <c r="A284" i="81" s="1"/>
  <c r="A285" i="81" s="1"/>
  <c r="A286" i="81" s="1"/>
  <c r="A287" i="81" s="1"/>
  <c r="A288" i="81" s="1"/>
  <c r="A289" i="81" s="1"/>
  <c r="A290" i="81" s="1"/>
  <c r="A291" i="81" s="1"/>
  <c r="A292" i="81" s="1"/>
  <c r="A293" i="81" s="1"/>
  <c r="A294" i="81" s="1"/>
  <c r="A295" i="81" s="1"/>
  <c r="A296" i="81" s="1"/>
  <c r="A297" i="81" s="1"/>
  <c r="A298" i="81" s="1"/>
  <c r="A299" i="81" s="1"/>
  <c r="A300" i="81" s="1"/>
  <c r="A260" i="81"/>
  <c r="A261" i="81" s="1"/>
  <c r="A262" i="81" s="1"/>
  <c r="A263" i="81" s="1"/>
  <c r="A264" i="81" s="1"/>
  <c r="A265" i="81" s="1"/>
  <c r="A266" i="81" s="1"/>
  <c r="A267" i="81" s="1"/>
  <c r="A268" i="81" s="1"/>
  <c r="A269" i="81" s="1"/>
  <c r="D257" i="81"/>
  <c r="A166" i="81"/>
  <c r="A167" i="81" s="1"/>
  <c r="A168" i="81" s="1"/>
  <c r="A169" i="81" s="1"/>
  <c r="A170" i="81" s="1"/>
  <c r="A171" i="81" s="1"/>
  <c r="A172" i="81" s="1"/>
  <c r="A173" i="81" s="1"/>
  <c r="A174" i="81" s="1"/>
  <c r="A175" i="81" s="1"/>
  <c r="A176" i="81" s="1"/>
  <c r="A177" i="81" s="1"/>
  <c r="A178" i="81" s="1"/>
  <c r="A179" i="81" s="1"/>
  <c r="A180" i="81" s="1"/>
  <c r="A181" i="81" s="1"/>
  <c r="A182" i="81" s="1"/>
  <c r="A183" i="81" s="1"/>
  <c r="A184" i="81" s="1"/>
  <c r="A185" i="81" s="1"/>
  <c r="A186" i="81" s="1"/>
  <c r="A187" i="81" s="1"/>
  <c r="A188" i="81" s="1"/>
  <c r="A189" i="81" s="1"/>
  <c r="A190" i="81" s="1"/>
  <c r="A191" i="81" s="1"/>
  <c r="A192" i="81" s="1"/>
  <c r="A193" i="81" s="1"/>
  <c r="A194" i="81" s="1"/>
  <c r="A195" i="81" s="1"/>
  <c r="A196" i="81" s="1"/>
  <c r="A197" i="81" s="1"/>
  <c r="A198" i="81" s="1"/>
  <c r="A199" i="81" s="1"/>
  <c r="A200" i="81" s="1"/>
  <c r="A201" i="81" s="1"/>
  <c r="A202" i="81" s="1"/>
  <c r="A203" i="81" s="1"/>
  <c r="A204" i="81" s="1"/>
  <c r="A205" i="81" s="1"/>
  <c r="A206" i="81" s="1"/>
  <c r="A207" i="81" s="1"/>
  <c r="A208" i="81" s="1"/>
  <c r="A209" i="81" s="1"/>
  <c r="A210" i="81" s="1"/>
  <c r="A211" i="81" s="1"/>
  <c r="A212" i="81" s="1"/>
  <c r="A213" i="81" s="1"/>
  <c r="A214" i="81" s="1"/>
  <c r="D215" i="81" s="1"/>
  <c r="A118" i="81"/>
  <c r="I215" i="81" l="1"/>
  <c r="I270" i="81"/>
  <c r="I244" i="81"/>
  <c r="I148" i="81"/>
  <c r="A119" i="81"/>
  <c r="A120" i="81" s="1"/>
  <c r="A121" i="81" s="1"/>
  <c r="A122" i="81" s="1"/>
  <c r="A123" i="81" s="1"/>
  <c r="A124" i="81" s="1"/>
  <c r="A125" i="81" s="1"/>
  <c r="A126" i="81" s="1"/>
  <c r="A127" i="81" s="1"/>
  <c r="A128" i="81" s="1"/>
  <c r="A129" i="81" s="1"/>
  <c r="A130" i="81" s="1"/>
  <c r="A131" i="81" s="1"/>
  <c r="A132" i="81" s="1"/>
  <c r="A133" i="81" s="1"/>
  <c r="A134" i="81" s="1"/>
  <c r="A135" i="81" s="1"/>
  <c r="A136" i="81" s="1"/>
  <c r="A137" i="81" s="1"/>
  <c r="A138" i="81" s="1"/>
  <c r="A139" i="81" s="1"/>
  <c r="A140" i="81" s="1"/>
  <c r="A141" i="81" s="1"/>
  <c r="A142" i="81" s="1"/>
  <c r="A143" i="81" s="1"/>
  <c r="A144" i="81" s="1"/>
  <c r="A145" i="81" s="1"/>
  <c r="A146" i="81" s="1"/>
  <c r="A147" i="81" s="1"/>
  <c r="D148" i="81" s="1"/>
  <c r="I115" i="81"/>
  <c r="I41" i="81"/>
  <c r="I72" i="81"/>
  <c r="I257" i="81"/>
  <c r="I11" i="34"/>
  <c r="H11" i="34"/>
  <c r="K100" i="81" l="1"/>
  <c r="K300" i="81"/>
  <c r="K299" i="81"/>
  <c r="K298" i="81"/>
  <c r="K297" i="81"/>
  <c r="K295" i="81"/>
  <c r="K294" i="81"/>
  <c r="K292" i="81"/>
  <c r="K291" i="81"/>
  <c r="K288" i="81"/>
  <c r="K269" i="81"/>
  <c r="K268" i="81"/>
  <c r="K267" i="81"/>
  <c r="K266" i="81"/>
  <c r="K265" i="81"/>
  <c r="K255" i="81"/>
  <c r="K254" i="81"/>
  <c r="K243" i="81"/>
  <c r="K242" i="81"/>
  <c r="K241" i="81"/>
  <c r="K239" i="81"/>
  <c r="K238" i="81"/>
  <c r="K237" i="81"/>
  <c r="K235" i="81"/>
  <c r="K234" i="81"/>
  <c r="K233" i="81"/>
  <c r="K213" i="81"/>
  <c r="K211" i="81"/>
  <c r="K210" i="81"/>
  <c r="K207" i="81"/>
  <c r="K205" i="81"/>
  <c r="K204" i="81"/>
  <c r="K203" i="81"/>
  <c r="K201" i="81"/>
  <c r="K199" i="81"/>
  <c r="K198" i="81"/>
  <c r="K162" i="81"/>
  <c r="K159" i="81"/>
  <c r="K146" i="81"/>
  <c r="K144" i="81"/>
  <c r="K143" i="81"/>
  <c r="K141" i="81"/>
  <c r="K139" i="81"/>
  <c r="K138" i="81"/>
  <c r="K136" i="81"/>
  <c r="K114" i="81"/>
  <c r="K112" i="81"/>
  <c r="K111" i="81"/>
  <c r="K98" i="81"/>
  <c r="K96" i="81"/>
  <c r="K95" i="81"/>
  <c r="K62" i="81"/>
  <c r="K61" i="81"/>
  <c r="K59" i="81"/>
  <c r="K69" i="81"/>
  <c r="K70" i="81"/>
  <c r="K68" i="81"/>
  <c r="K67" i="81"/>
  <c r="K66" i="81"/>
  <c r="K64" i="81"/>
  <c r="K63" i="81"/>
  <c r="K40" i="81"/>
  <c r="K39" i="81"/>
  <c r="K37" i="81"/>
  <c r="K38" i="81"/>
  <c r="K36" i="81"/>
  <c r="K34" i="81"/>
  <c r="K32" i="81"/>
  <c r="K31" i="81"/>
  <c r="K29" i="81"/>
  <c r="K28" i="81"/>
  <c r="A218" i="81" l="1"/>
  <c r="D163" i="81"/>
  <c r="A219" i="81" l="1"/>
  <c r="A220" i="81" s="1"/>
  <c r="A221" i="81" s="1"/>
  <c r="A222" i="81" s="1"/>
  <c r="A223" i="81" s="1"/>
  <c r="A224" i="81" s="1"/>
  <c r="A225" i="81" s="1"/>
  <c r="A226" i="81" s="1"/>
  <c r="A227" i="81" s="1"/>
  <c r="A228" i="81" s="1"/>
  <c r="A229" i="81" s="1"/>
  <c r="A230" i="81" s="1"/>
  <c r="A231" i="81" s="1"/>
  <c r="A232" i="81" s="1"/>
  <c r="A233" i="81" s="1"/>
  <c r="A234" i="81" s="1"/>
  <c r="A235" i="81" s="1"/>
  <c r="A236" i="81" s="1"/>
  <c r="A237" i="81" s="1"/>
  <c r="A238" i="81" s="1"/>
  <c r="A239" i="81" s="1"/>
  <c r="A240" i="81" s="1"/>
  <c r="A241" i="81" s="1"/>
  <c r="A242" i="81" s="1"/>
  <c r="A243" i="81" s="1"/>
  <c r="D244" i="81" s="1"/>
  <c r="I301" i="81"/>
  <c r="I102" i="81"/>
  <c r="D270" i="81"/>
  <c r="I305" i="81" l="1"/>
  <c r="H9" i="34"/>
  <c r="H8" i="34"/>
  <c r="H12" i="34" l="1"/>
  <c r="G9" i="34"/>
  <c r="G8" i="34"/>
  <c r="E9" i="34"/>
  <c r="E8" i="34"/>
  <c r="I8" i="34" l="1"/>
  <c r="I9" i="34"/>
  <c r="A9" i="34" l="1"/>
  <c r="A11" i="34" s="1"/>
  <c r="D102" i="81" l="1"/>
  <c r="D115" i="81"/>
  <c r="D301" i="81" l="1"/>
  <c r="D305" i="81" s="1"/>
</calcChain>
</file>

<file path=xl/sharedStrings.xml><?xml version="1.0" encoding="utf-8"?>
<sst xmlns="http://schemas.openxmlformats.org/spreadsheetml/2006/main" count="2250" uniqueCount="1257">
  <si>
    <t>Uyên</t>
  </si>
  <si>
    <t>Khoa Kế toán - Kiểm toán</t>
  </si>
  <si>
    <t>My</t>
  </si>
  <si>
    <t>Tên</t>
  </si>
  <si>
    <t>Yến</t>
  </si>
  <si>
    <t>Quỳnh</t>
  </si>
  <si>
    <t>Khoa Marketing</t>
  </si>
  <si>
    <t>Nguyễn Thị Kim</t>
  </si>
  <si>
    <t>An</t>
  </si>
  <si>
    <t>Phạm Thị</t>
  </si>
  <si>
    <t>Khoa Thương mại</t>
  </si>
  <si>
    <t>Mỹ</t>
  </si>
  <si>
    <t>Thảo</t>
  </si>
  <si>
    <t>MSSV</t>
  </si>
  <si>
    <t>Nhi</t>
  </si>
  <si>
    <t>Phượng</t>
  </si>
  <si>
    <t>Thủy</t>
  </si>
  <si>
    <t>Thư</t>
  </si>
  <si>
    <t>Lan</t>
  </si>
  <si>
    <t>Vy</t>
  </si>
  <si>
    <t>Tuyền</t>
  </si>
  <si>
    <t>Huyền</t>
  </si>
  <si>
    <t>Họ</t>
  </si>
  <si>
    <t>Đào</t>
  </si>
  <si>
    <t>Nguyễn Thị Thanh</t>
  </si>
  <si>
    <t>Nhung</t>
  </si>
  <si>
    <t>Khoa Thuế - Hải quan</t>
  </si>
  <si>
    <t>Như</t>
  </si>
  <si>
    <t>Ngày sinh</t>
  </si>
  <si>
    <t>Hằng</t>
  </si>
  <si>
    <t>Khoa Du lịch</t>
  </si>
  <si>
    <t>Anh</t>
  </si>
  <si>
    <t>Vi</t>
  </si>
  <si>
    <t>Trần Thị Huỳnh</t>
  </si>
  <si>
    <t>Phương</t>
  </si>
  <si>
    <t>Hân</t>
  </si>
  <si>
    <t>Dung</t>
  </si>
  <si>
    <t>Lê Thị Hồng</t>
  </si>
  <si>
    <t>Đạt</t>
  </si>
  <si>
    <t>Tiên</t>
  </si>
  <si>
    <t>Thi</t>
  </si>
  <si>
    <t>Khoa Thẩm định giá - Kinh doanh BĐS</t>
  </si>
  <si>
    <t>Khoa Tài chính - Ngân hàng</t>
  </si>
  <si>
    <t>Linh</t>
  </si>
  <si>
    <t>Nhàn</t>
  </si>
  <si>
    <t>Nguyễn Thị</t>
  </si>
  <si>
    <t>Khoa Quản trị kinh doanh</t>
  </si>
  <si>
    <t>Hạnh</t>
  </si>
  <si>
    <t>Ngân</t>
  </si>
  <si>
    <t>Trần Thị</t>
  </si>
  <si>
    <t>Khoa Ngoại ngữ</t>
  </si>
  <si>
    <t>Nguyễn Trọng</t>
  </si>
  <si>
    <t>Stt</t>
  </si>
  <si>
    <t>I</t>
  </si>
  <si>
    <t>II</t>
  </si>
  <si>
    <t>III</t>
  </si>
  <si>
    <t>IV</t>
  </si>
  <si>
    <t>V</t>
  </si>
  <si>
    <t>VI</t>
  </si>
  <si>
    <t>VII</t>
  </si>
  <si>
    <t>BỘ TÀI CHÍNH</t>
  </si>
  <si>
    <t>Lớp</t>
  </si>
  <si>
    <t>VIII</t>
  </si>
  <si>
    <t>IX</t>
  </si>
  <si>
    <t xml:space="preserve">Đối tượng được hỗ trợ </t>
  </si>
  <si>
    <t>Độc lập - Tự do - Hạnh phúc</t>
  </si>
  <si>
    <t>CỘNG HÒA XÃ HỘI CHỦ NGHĨA VIỆT NAM</t>
  </si>
  <si>
    <t>X</t>
  </si>
  <si>
    <t>Trang</t>
  </si>
  <si>
    <t>Hương</t>
  </si>
  <si>
    <t>Nam</t>
  </si>
  <si>
    <t>Ngọc</t>
  </si>
  <si>
    <t>Sinh viên thuộc hộ cận nghèo</t>
  </si>
  <si>
    <t>Sinh viên thuộc hộ nghèo</t>
  </si>
  <si>
    <t>Ý</t>
  </si>
  <si>
    <t>Nguyễn Thị Thùy</t>
  </si>
  <si>
    <t>Nguyên</t>
  </si>
  <si>
    <t>Tú</t>
  </si>
  <si>
    <t>Khoa Công nghệ thông tin</t>
  </si>
  <si>
    <t>Mai</t>
  </si>
  <si>
    <t>Hà</t>
  </si>
  <si>
    <t>Trinh</t>
  </si>
  <si>
    <t>Giang</t>
  </si>
  <si>
    <t>Hồng</t>
  </si>
  <si>
    <t>Oanh</t>
  </si>
  <si>
    <t>Trúc</t>
  </si>
  <si>
    <t>Duyên</t>
  </si>
  <si>
    <t>Trần Thị Kim</t>
  </si>
  <si>
    <t>Thanh</t>
  </si>
  <si>
    <t>Quyên</t>
  </si>
  <si>
    <t>Nguyễn Văn</t>
  </si>
  <si>
    <t>Thương</t>
  </si>
  <si>
    <t>Tuyết</t>
  </si>
  <si>
    <t>Nguyễn Thị Ngọc</t>
  </si>
  <si>
    <t>Lê Thị Mỹ</t>
  </si>
  <si>
    <t>Nguyễn Thị Mỹ</t>
  </si>
  <si>
    <t>Nguyễn Thị Hồng</t>
  </si>
  <si>
    <t xml:space="preserve">Cộng: </t>
  </si>
  <si>
    <t>Sinh viên</t>
  </si>
  <si>
    <t>Số tiền (đ)</t>
  </si>
  <si>
    <t>ThS. Nguyễn Thanh Hải</t>
  </si>
  <si>
    <t>Sinh viên có Cha mất</t>
  </si>
  <si>
    <t>Nguyễn Thị Thu</t>
  </si>
  <si>
    <t>Châu</t>
  </si>
  <si>
    <t>Sinh viên có Mẹ mất</t>
  </si>
  <si>
    <t>Thái</t>
  </si>
  <si>
    <t>Nguyễn Thị Quỳnh</t>
  </si>
  <si>
    <t>Thúy</t>
  </si>
  <si>
    <t>Thu</t>
  </si>
  <si>
    <t>Trân</t>
  </si>
  <si>
    <t>Hiếu</t>
  </si>
  <si>
    <t>Nguyệt</t>
  </si>
  <si>
    <t>STT</t>
  </si>
  <si>
    <t>Khóa học</t>
  </si>
  <si>
    <t xml:space="preserve">Tổng cộng </t>
  </si>
  <si>
    <t>Cộng:</t>
  </si>
  <si>
    <t>Hỗ trợ 50%</t>
  </si>
  <si>
    <t>Hỗ trợ 40%</t>
  </si>
  <si>
    <t>Mức hỗ trợ (đ)</t>
  </si>
  <si>
    <t>Số tiền hỗ trợ (đ)</t>
  </si>
  <si>
    <t>Mức học phí 1 năm học (đ)</t>
  </si>
  <si>
    <t xml:space="preserve">Mức hỗ trợ </t>
  </si>
  <si>
    <t>Ánh</t>
  </si>
  <si>
    <t xml:space="preserve">Tổng cộng: </t>
  </si>
  <si>
    <t>Nga</t>
  </si>
  <si>
    <t>Loan</t>
  </si>
  <si>
    <t>Nguyễn Thị Phương</t>
  </si>
  <si>
    <t>Dương</t>
  </si>
  <si>
    <t>Tài</t>
  </si>
  <si>
    <t>Nguyễn Thanh</t>
  </si>
  <si>
    <t>Nguyễn Thị Như</t>
  </si>
  <si>
    <t>Phạm Như</t>
  </si>
  <si>
    <t>Lê Thị Minh</t>
  </si>
  <si>
    <t>Nguyễn Thị Bích</t>
  </si>
  <si>
    <t>Số lượng
SV</t>
  </si>
  <si>
    <t>Đối Tượng</t>
  </si>
  <si>
    <t>Sinh viên có Anh/Chị/Em đang học tại Trường</t>
  </si>
  <si>
    <t>Sinh viên có hoàn cảnh đặc biệt khó khăn khác</t>
  </si>
  <si>
    <t>Sinh viên có Cha hoặc Mẹ mất</t>
  </si>
  <si>
    <t>TP. CÔNG TÁC SINH VIÊN</t>
  </si>
  <si>
    <t>Nữ</t>
  </si>
  <si>
    <t>Hậu</t>
  </si>
  <si>
    <t>Sang</t>
  </si>
  <si>
    <t>Diệu</t>
  </si>
  <si>
    <t>Nguyễn Minh</t>
  </si>
  <si>
    <t>Nguyễn Ngọc</t>
  </si>
  <si>
    <t>Trần Thị Yến</t>
  </si>
  <si>
    <t>Tâm</t>
  </si>
  <si>
    <t>Phan Thị Kim</t>
  </si>
  <si>
    <t>Sinh viên có Cha hoặc Mẹ bị bệnh hiểm nghèo</t>
  </si>
  <si>
    <t>Sinh viên mồ côi cả Cha lẫn Mẹ</t>
  </si>
  <si>
    <t>Nguyễn Thị Minh</t>
  </si>
  <si>
    <t>Lê Thị Thảo</t>
  </si>
  <si>
    <t>Trần Thị Thu</t>
  </si>
  <si>
    <t>Ly</t>
  </si>
  <si>
    <t>Lê Thị Kim</t>
  </si>
  <si>
    <t>Phụng</t>
  </si>
  <si>
    <t>Trần Đức</t>
  </si>
  <si>
    <t>Nhân</t>
  </si>
  <si>
    <r>
      <rPr>
        <b/>
        <sz val="12.5"/>
        <color theme="1"/>
        <rFont val="Times New Roman"/>
        <family val="1"/>
      </rPr>
      <t>Trong đó:</t>
    </r>
    <r>
      <rPr>
        <sz val="12.5"/>
        <color theme="1"/>
        <rFont val="Times New Roman"/>
        <family val="1"/>
      </rPr>
      <t xml:space="preserve"> </t>
    </r>
  </si>
  <si>
    <t>Sương</t>
  </si>
  <si>
    <t>Lộc</t>
  </si>
  <si>
    <t>Vân</t>
  </si>
  <si>
    <t>Nguyễn Thị Xuân</t>
  </si>
  <si>
    <t>Thơ</t>
  </si>
  <si>
    <t>Khoa Kinh tế - Luật</t>
  </si>
  <si>
    <t>XI</t>
  </si>
  <si>
    <t>Sinh viên bị bệnh hiểm nghèo</t>
  </si>
  <si>
    <t>Trí</t>
  </si>
  <si>
    <t>Nghi</t>
  </si>
  <si>
    <t>Lê Phú</t>
  </si>
  <si>
    <t>Mẫn</t>
  </si>
  <si>
    <t>2021002936</t>
  </si>
  <si>
    <t>2021005222</t>
  </si>
  <si>
    <t>Mai Thành</t>
  </si>
  <si>
    <t>20D</t>
  </si>
  <si>
    <t>Trần Thị Mỹ</t>
  </si>
  <si>
    <t>Giao</t>
  </si>
  <si>
    <t>Chung</t>
  </si>
  <si>
    <t>Võ Ngọc</t>
  </si>
  <si>
    <t>Nguyễn Thị Thảo</t>
  </si>
  <si>
    <t>Duy</t>
  </si>
  <si>
    <t>Nguyễn Phương</t>
  </si>
  <si>
    <t>Bùi Trọng</t>
  </si>
  <si>
    <t>Đăng</t>
  </si>
  <si>
    <t>CLC_20DMA01</t>
  </si>
  <si>
    <t>2021000221</t>
  </si>
  <si>
    <t>Đặng Thị Mỹ</t>
  </si>
  <si>
    <t>CLC_20DTM02</t>
  </si>
  <si>
    <t>Sinh viên có Anh/Chị/Em đang học tại Trường: Đặng Thị Hồng Thắm - Lớp CLC21DTM02-MSSV:2121004010</t>
  </si>
  <si>
    <t>Nguyễn Anh</t>
  </si>
  <si>
    <t>20DTA01</t>
  </si>
  <si>
    <t>20DDA</t>
  </si>
  <si>
    <t>20DQF</t>
  </si>
  <si>
    <t>2021000896</t>
  </si>
  <si>
    <t>2021000958</t>
  </si>
  <si>
    <t>Huỳnh Thị Mỹ</t>
  </si>
  <si>
    <t>20DAC1</t>
  </si>
  <si>
    <t>20DTH2</t>
  </si>
  <si>
    <t>20DTA02</t>
  </si>
  <si>
    <t>2021002595</t>
  </si>
  <si>
    <t>2021002901</t>
  </si>
  <si>
    <t>20DQT4</t>
  </si>
  <si>
    <t>Đào Thị Hồng</t>
  </si>
  <si>
    <t>Huệ</t>
  </si>
  <si>
    <t>20DQT3</t>
  </si>
  <si>
    <t>2021002978</t>
  </si>
  <si>
    <t>Trình Thị Kiều</t>
  </si>
  <si>
    <t>20DBH1</t>
  </si>
  <si>
    <t>2021003267</t>
  </si>
  <si>
    <t>Huỳnh Thị Hoàng</t>
  </si>
  <si>
    <t>20DBH2</t>
  </si>
  <si>
    <t>2021003398</t>
  </si>
  <si>
    <t>2021003789</t>
  </si>
  <si>
    <t>Trần Thị Vân</t>
  </si>
  <si>
    <t>20DMA1</t>
  </si>
  <si>
    <t>2021003827</t>
  </si>
  <si>
    <t>Huỳnh Minh</t>
  </si>
  <si>
    <t>Khang</t>
  </si>
  <si>
    <t>20DMC1</t>
  </si>
  <si>
    <t>20DTM2</t>
  </si>
  <si>
    <t>20DHQ1</t>
  </si>
  <si>
    <t>2021004991</t>
  </si>
  <si>
    <t>Quách Xuân</t>
  </si>
  <si>
    <t>20DNH1</t>
  </si>
  <si>
    <t>20DTC1</t>
  </si>
  <si>
    <t>2021005402</t>
  </si>
  <si>
    <t>Huỳnh Ngọc Thùy</t>
  </si>
  <si>
    <t>2021005640</t>
  </si>
  <si>
    <t>Ngô Trúc</t>
  </si>
  <si>
    <t>20DAC2</t>
  </si>
  <si>
    <t>2021005758</t>
  </si>
  <si>
    <t>Tạ Thùy</t>
  </si>
  <si>
    <t>20DKT2</t>
  </si>
  <si>
    <t>2021006126</t>
  </si>
  <si>
    <t>20DKS02</t>
  </si>
  <si>
    <t>2021006231</t>
  </si>
  <si>
    <t>Bùi Lê Diễm</t>
  </si>
  <si>
    <t>20DKS03</t>
  </si>
  <si>
    <t>CLC_20DQT02</t>
  </si>
  <si>
    <t>20DQT1</t>
  </si>
  <si>
    <t>2021006914</t>
  </si>
  <si>
    <t>Nguyễn Huyền Tuệ</t>
  </si>
  <si>
    <t>20DTA03</t>
  </si>
  <si>
    <t>2021007637</t>
  </si>
  <si>
    <t>Bùi Thu</t>
  </si>
  <si>
    <t>2021007648</t>
  </si>
  <si>
    <t>Nguyễn Huỳnh Duy</t>
  </si>
  <si>
    <t>2021007697</t>
  </si>
  <si>
    <t>Đặng Thị Phương</t>
  </si>
  <si>
    <t>2021007723</t>
  </si>
  <si>
    <t>Trần Thị Ánh</t>
  </si>
  <si>
    <t>2021007871</t>
  </si>
  <si>
    <t>Nguyễn Hoài</t>
  </si>
  <si>
    <t>2021008311</t>
  </si>
  <si>
    <t>Dương Thị</t>
  </si>
  <si>
    <t>20DKB02</t>
  </si>
  <si>
    <t>20DKB04</t>
  </si>
  <si>
    <t>20DTM1</t>
  </si>
  <si>
    <t>2021008945</t>
  </si>
  <si>
    <t>20DKQ2</t>
  </si>
  <si>
    <t>2021008960</t>
  </si>
  <si>
    <t>Trần Dương</t>
  </si>
  <si>
    <t>Hào</t>
  </si>
  <si>
    <t>2021009422</t>
  </si>
  <si>
    <t>Đỗ Thị Trang</t>
  </si>
  <si>
    <t>20DTX</t>
  </si>
  <si>
    <t>2021009537</t>
  </si>
  <si>
    <t>Ngô Thị Anh</t>
  </si>
  <si>
    <t>CLC_20DTC07</t>
  </si>
  <si>
    <t>2021009677</t>
  </si>
  <si>
    <t>Kiều Ngọc</t>
  </si>
  <si>
    <t>2021009891</t>
  </si>
  <si>
    <t>2021010106</t>
  </si>
  <si>
    <t>Trương Thị Lan</t>
  </si>
  <si>
    <t>20DTH3</t>
  </si>
  <si>
    <t>2021010158</t>
  </si>
  <si>
    <t>Huỳnh Thị Tuyết</t>
  </si>
  <si>
    <t>20DTK1</t>
  </si>
  <si>
    <t>Sinh viên có Cha mắc bệnh hiểm nghèo: Cha bị ung thư thực quản 1/3</t>
  </si>
  <si>
    <t>20DTK2</t>
  </si>
  <si>
    <t>20DTH1</t>
  </si>
  <si>
    <t>2021010296</t>
  </si>
  <si>
    <t>Nguyễn Phạm Hoài</t>
  </si>
  <si>
    <t>2021010339</t>
  </si>
  <si>
    <t>Đoàn Phương</t>
  </si>
  <si>
    <t>2021010348</t>
  </si>
  <si>
    <t>Lê Nguyễn Tường</t>
  </si>
  <si>
    <t>2021010355</t>
  </si>
  <si>
    <t>Hoàng Nguyễn Ánh</t>
  </si>
  <si>
    <t>2021010542</t>
  </si>
  <si>
    <t>Huỳnh Đặng Phương</t>
  </si>
  <si>
    <t>CLC_20DKS02</t>
  </si>
  <si>
    <t>2021010670</t>
  </si>
  <si>
    <t>Trịnh Phạm Thị Thu</t>
  </si>
  <si>
    <t>20DKS04</t>
  </si>
  <si>
    <t>2021010736</t>
  </si>
  <si>
    <t>Phạm Thị Ái</t>
  </si>
  <si>
    <t>20DQN02</t>
  </si>
  <si>
    <t>26/06/2002</t>
  </si>
  <si>
    <t>Số TK
 Ngân hàng</t>
  </si>
  <si>
    <t>Ngân hàng</t>
  </si>
  <si>
    <t>Chi nhánh</t>
  </si>
  <si>
    <t>Vietcombank</t>
  </si>
  <si>
    <t>1017334457</t>
  </si>
  <si>
    <t>1017362401</t>
  </si>
  <si>
    <t>1017371065</t>
  </si>
  <si>
    <t>1016996563</t>
  </si>
  <si>
    <t>1017334252</t>
  </si>
  <si>
    <t>Kỳ Đồng</t>
  </si>
  <si>
    <t>BIDV</t>
  </si>
  <si>
    <t>Bắc Sài Gòn</t>
  </si>
  <si>
    <t>1017333255</t>
  </si>
  <si>
    <t>Kỳ đồng</t>
  </si>
  <si>
    <t>1017599710</t>
  </si>
  <si>
    <t>NGƯỜI LẬP</t>
  </si>
  <si>
    <t xml:space="preserve">     TP. KẾ HOẠCH - TÀI CHÍNH</t>
  </si>
  <si>
    <t xml:space="preserve">Thái T. Lan Anh </t>
  </si>
  <si>
    <t>VCB</t>
  </si>
  <si>
    <t>CN Bắc Sài Gòn</t>
  </si>
  <si>
    <t xml:space="preserve"> Kỳ Đồng</t>
  </si>
  <si>
    <t xml:space="preserve">Bắc Sài Gòn </t>
  </si>
  <si>
    <t xml:space="preserve">Vietcombank </t>
  </si>
  <si>
    <t xml:space="preserve">BIDV  </t>
  </si>
  <si>
    <t>KỲ ĐỒNG</t>
  </si>
  <si>
    <t>2121005042</t>
  </si>
  <si>
    <t>12/10/2003</t>
  </si>
  <si>
    <t>2121001069</t>
  </si>
  <si>
    <t>Trần Hoàng</t>
  </si>
  <si>
    <t>Tuấn</t>
  </si>
  <si>
    <t>07/09/2002</t>
  </si>
  <si>
    <t>2121012612</t>
  </si>
  <si>
    <t>Nguyễn Thị Lê</t>
  </si>
  <si>
    <t>24/08/2003</t>
  </si>
  <si>
    <t>Sinh viên có Cha mắc bệnh hiểm nghèo (U phổi trái nghi ung thư bội nhiễm)</t>
  </si>
  <si>
    <t>08/01/2003</t>
  </si>
  <si>
    <t>21DKS01</t>
  </si>
  <si>
    <t>2121005550</t>
  </si>
  <si>
    <t>Chu Cát Ngọc</t>
  </si>
  <si>
    <t>Nương</t>
  </si>
  <si>
    <t>17/11/2003</t>
  </si>
  <si>
    <t>Sinh viên có Anh/Chị/Em đang học tại Trường: Chu Cát Lượng - Lớp 20DQH1-MSSV:2021007012</t>
  </si>
  <si>
    <t>2121012317</t>
  </si>
  <si>
    <t>Phạm Thị Trúc</t>
  </si>
  <si>
    <t>29/01/2003</t>
  </si>
  <si>
    <t>21DKS02</t>
  </si>
  <si>
    <t>2121001115</t>
  </si>
  <si>
    <t>Đào Thị Trúc</t>
  </si>
  <si>
    <t>03/07/2003</t>
  </si>
  <si>
    <t>27/12/2003</t>
  </si>
  <si>
    <t>2121009322</t>
  </si>
  <si>
    <t>Phạm Thị Ánh</t>
  </si>
  <si>
    <t>16/11/2003</t>
  </si>
  <si>
    <t>Sinh viên có Anh/Chị/Em đang học tại Trường: Phạm Thị Mỹ Linh - Lớp 21DLD01-MSSV:2121009634</t>
  </si>
  <si>
    <t>2121009191</t>
  </si>
  <si>
    <t>Nguyễn Thị Huỳnh</t>
  </si>
  <si>
    <t>21/12/2003</t>
  </si>
  <si>
    <t>2121009221</t>
  </si>
  <si>
    <t>Lê Huỳnh Diễm</t>
  </si>
  <si>
    <t>19/05/2003</t>
  </si>
  <si>
    <t>2121009256</t>
  </si>
  <si>
    <t>Đào Phương</t>
  </si>
  <si>
    <t>13/02/2003</t>
  </si>
  <si>
    <t>2121009290</t>
  </si>
  <si>
    <t>16/10/2003</t>
  </si>
  <si>
    <t>2121013263</t>
  </si>
  <si>
    <t>03/05/2003</t>
  </si>
  <si>
    <t>2121000950</t>
  </si>
  <si>
    <t xml:space="preserve">Đỗ Phạm Thanh </t>
  </si>
  <si>
    <t>14/08/2003</t>
  </si>
  <si>
    <t>CLC_21DKT01</t>
  </si>
  <si>
    <t>2121000864</t>
  </si>
  <si>
    <t>Nguyễn Ngô Minh</t>
  </si>
  <si>
    <t>04/07/2002</t>
  </si>
  <si>
    <t>CLC_21DKT02</t>
  </si>
  <si>
    <t>2121009619</t>
  </si>
  <si>
    <t>Phan Thị Phương</t>
  </si>
  <si>
    <t>24/04/2003</t>
  </si>
  <si>
    <t>21DLD01</t>
  </si>
  <si>
    <t>21DTL01</t>
  </si>
  <si>
    <t>2121007439</t>
  </si>
  <si>
    <t>01/12/2003</t>
  </si>
  <si>
    <t>2121007557</t>
  </si>
  <si>
    <t>27/10/2003</t>
  </si>
  <si>
    <t>2121001965</t>
  </si>
  <si>
    <t>Dương Khánh Tường</t>
  </si>
  <si>
    <t>12/03/2003</t>
  </si>
  <si>
    <t>Sinh viên có Mẹ mắc bệnh hiểm nghèo (Bị tai nạn giao thông, chấn thương sọ não)</t>
  </si>
  <si>
    <t>2121007628</t>
  </si>
  <si>
    <t xml:space="preserve">Nguyễn Thị Hoa </t>
  </si>
  <si>
    <t>Mỹ </t>
  </si>
  <si>
    <t>23/12/2003</t>
  </si>
  <si>
    <t>2121007545</t>
  </si>
  <si>
    <t>Đặng Thị Hoài</t>
  </si>
  <si>
    <t>16/02/2003</t>
  </si>
  <si>
    <t>10/10/2003</t>
  </si>
  <si>
    <t>2121006649</t>
  </si>
  <si>
    <t>Võ Thị Thảo</t>
  </si>
  <si>
    <t>31/12/2003</t>
  </si>
  <si>
    <t>2121007088</t>
  </si>
  <si>
    <t>Lê Xuân</t>
  </si>
  <si>
    <t>Huấn</t>
  </si>
  <si>
    <t>20/10/2003</t>
  </si>
  <si>
    <t>2121007037</t>
  </si>
  <si>
    <t>Cúc</t>
  </si>
  <si>
    <t>07/12/2003</t>
  </si>
  <si>
    <t>2121006645</t>
  </si>
  <si>
    <t>Chi</t>
  </si>
  <si>
    <t>15/05/2003</t>
  </si>
  <si>
    <t>Hùng</t>
  </si>
  <si>
    <t>2121012015</t>
  </si>
  <si>
    <t>Đặng Thu</t>
  </si>
  <si>
    <t>11/06/2003</t>
  </si>
  <si>
    <t>2121008497</t>
  </si>
  <si>
    <t>Huỳnh Thị Minh</t>
  </si>
  <si>
    <t>02/04/2003</t>
  </si>
  <si>
    <t>2121008950</t>
  </si>
  <si>
    <t>12/01/2003</t>
  </si>
  <si>
    <t>2121008449</t>
  </si>
  <si>
    <t>Quyền</t>
  </si>
  <si>
    <t>27/07/2003</t>
  </si>
  <si>
    <t>25/02/2003</t>
  </si>
  <si>
    <t>2121008946</t>
  </si>
  <si>
    <t>Phạm Nguyễn Ngọc</t>
  </si>
  <si>
    <t>06/01/2003</t>
  </si>
  <si>
    <t>2121012939</t>
  </si>
  <si>
    <t>Vũ Minh</t>
  </si>
  <si>
    <t>12/08/2003</t>
  </si>
  <si>
    <t>2121007738</t>
  </si>
  <si>
    <t>Phan Ngọc Anh</t>
  </si>
  <si>
    <t>06/03/2003</t>
  </si>
  <si>
    <t>21DKB01</t>
  </si>
  <si>
    <t>2121008092</t>
  </si>
  <si>
    <t>Sinh viên có Anh/Chị/Em đang học tại Trường: Nguyễn Thị Trà My - Lớp 20DQT2-MSSV:2021002929</t>
  </si>
  <si>
    <t>Thắm</t>
  </si>
  <si>
    <t>2121013574</t>
  </si>
  <si>
    <t>Nguyễn Vy</t>
  </si>
  <si>
    <t>Quý</t>
  </si>
  <si>
    <t>09/12/2003</t>
  </si>
  <si>
    <t>14/10/2003</t>
  </si>
  <si>
    <t>2121003983</t>
  </si>
  <si>
    <t>Nguyễn Hoàng Quang</t>
  </si>
  <si>
    <t>28/07/2003</t>
  </si>
  <si>
    <t>CLC_21DTM04</t>
  </si>
  <si>
    <t>2021010147</t>
  </si>
  <si>
    <t>Trần Hoàng Bảo</t>
  </si>
  <si>
    <t>27/05/2002</t>
  </si>
  <si>
    <t>Sinh viên có hoàn cảnh đặc biệt khó khăn: Sinh viên sống với bà nội từ nhỏ-cha mẹ ly hôn-Bà nội đã lớn tuổi, hoàn cảnh khó khăn, bà nội có công với cách mạng, được tặng Huy chương kháng chiến</t>
  </si>
  <si>
    <t>1017510033</t>
  </si>
  <si>
    <t>2121001000</t>
  </si>
  <si>
    <t>17/04/2003</t>
  </si>
  <si>
    <t>2121011608</t>
  </si>
  <si>
    <t>Lê Thị</t>
  </si>
  <si>
    <t>20DKS01</t>
  </si>
  <si>
    <t>2121005658</t>
  </si>
  <si>
    <t>Dương Thị Ngọc</t>
  </si>
  <si>
    <t>13/03/2003</t>
  </si>
  <si>
    <t>2121012669</t>
  </si>
  <si>
    <t>Lại Trung</t>
  </si>
  <si>
    <t>02/03/2003</t>
  </si>
  <si>
    <t>21DQN02</t>
  </si>
  <si>
    <t>2121002713</t>
  </si>
  <si>
    <t>Trần Hương</t>
  </si>
  <si>
    <t>29/08/2003</t>
  </si>
  <si>
    <t>2121009568</t>
  </si>
  <si>
    <t>Phạm Quỳnh</t>
  </si>
  <si>
    <t>Phú</t>
  </si>
  <si>
    <t>07/07/2003</t>
  </si>
  <si>
    <t>Huỳnh Thị Tường</t>
  </si>
  <si>
    <t>2121002576</t>
  </si>
  <si>
    <t>Phạm Thái Quỳnh</t>
  </si>
  <si>
    <t>17/06/2003</t>
  </si>
  <si>
    <t>Sinh viên có Anh/Chị/Em đang học tại Trường: Phạm Thái Quỳnh Mai - Lớp 21DTC06-MSSV:2121002382</t>
  </si>
  <si>
    <t>2121011532</t>
  </si>
  <si>
    <t>Đinh Ngọc Hồng</t>
  </si>
  <si>
    <t>15/03/2003</t>
  </si>
  <si>
    <t>Đan</t>
  </si>
  <si>
    <t>2121013044</t>
  </si>
  <si>
    <t>16/05/2002</t>
  </si>
  <si>
    <t>2021008248</t>
  </si>
  <si>
    <t>Nguyễn Tấn</t>
  </si>
  <si>
    <t>27/12/2002</t>
  </si>
  <si>
    <t>2021000587</t>
  </si>
  <si>
    <t>Nguyễn Trung</t>
  </si>
  <si>
    <t>04/04/2002</t>
  </si>
  <si>
    <t>12/10/2002</t>
  </si>
  <si>
    <t>2121007632</t>
  </si>
  <si>
    <t>Nguyễn Ngọc Thanh</t>
  </si>
  <si>
    <t>Thy</t>
  </si>
  <si>
    <t>14/05/2003</t>
  </si>
  <si>
    <t>12/05/2003</t>
  </si>
  <si>
    <t>2121001889</t>
  </si>
  <si>
    <t>14/07/2003</t>
  </si>
  <si>
    <t>2121011966</t>
  </si>
  <si>
    <t>Nguyễn Châu Như</t>
  </si>
  <si>
    <t>22/10/2003</t>
  </si>
  <si>
    <t>CLC_21DMC05</t>
  </si>
  <si>
    <t>20/07/2002</t>
  </si>
  <si>
    <t>2021007633</t>
  </si>
  <si>
    <t>Cương</t>
  </si>
  <si>
    <t>20/04/2002</t>
  </si>
  <si>
    <t>20DTA04</t>
  </si>
  <si>
    <t>Liên</t>
  </si>
  <si>
    <t>2021006180</t>
  </si>
  <si>
    <t>Đặng Kim</t>
  </si>
  <si>
    <t>24/05/2002</t>
  </si>
  <si>
    <t>2021000524</t>
  </si>
  <si>
    <t>Trần Hải</t>
  </si>
  <si>
    <t>22/05/2002</t>
  </si>
  <si>
    <t>2121006680</t>
  </si>
  <si>
    <t>Phạm Thị Huế</t>
  </si>
  <si>
    <t>15/10/2003</t>
  </si>
  <si>
    <t>2121001581</t>
  </si>
  <si>
    <t>2121010871</t>
  </si>
  <si>
    <t>Phạm Thị Thu</t>
  </si>
  <si>
    <t>05/09/2003</t>
  </si>
  <si>
    <t>2121010793</t>
  </si>
  <si>
    <t>Nguyễn Tự Tú</t>
  </si>
  <si>
    <t>14/12/2003</t>
  </si>
  <si>
    <t>2121006633</t>
  </si>
  <si>
    <t>27/09/2003</t>
  </si>
  <si>
    <t>2121007030</t>
  </si>
  <si>
    <t>Phạm Bùi Phương</t>
  </si>
  <si>
    <t>2121006617</t>
  </si>
  <si>
    <t>Hoàng Thị Phương</t>
  </si>
  <si>
    <t>2121013806</t>
  </si>
  <si>
    <t>04/09/2003</t>
  </si>
  <si>
    <t>2121013432</t>
  </si>
  <si>
    <t>Bùi Nguyễn Thư</t>
  </si>
  <si>
    <t>Trúc</t>
  </si>
  <si>
    <t>2121012800</t>
  </si>
  <si>
    <t>30/04/2003</t>
  </si>
  <si>
    <t>CLC_21DQT08</t>
  </si>
  <si>
    <t>28/01/2002</t>
  </si>
  <si>
    <t>2021009343</t>
  </si>
  <si>
    <t>Đinh Thị Hoàng</t>
  </si>
  <si>
    <t>11/03/2002</t>
  </si>
  <si>
    <t>2021004694</t>
  </si>
  <si>
    <t>Hồ Thị</t>
  </si>
  <si>
    <t>15/01/2002</t>
  </si>
  <si>
    <t>1017357870</t>
  </si>
  <si>
    <t>2121013663</t>
  </si>
  <si>
    <t>Phạm Lê Thảo</t>
  </si>
  <si>
    <t>01/08/2003</t>
  </si>
  <si>
    <t>2121004584</t>
  </si>
  <si>
    <t>CLC_21DTC03</t>
  </si>
  <si>
    <t>2021009589</t>
  </si>
  <si>
    <t>14/01/2002</t>
  </si>
  <si>
    <t>CLC_20DNH02</t>
  </si>
  <si>
    <t>Trần Thị Trúc</t>
  </si>
  <si>
    <t>20DLG2</t>
  </si>
  <si>
    <t>2021008924</t>
  </si>
  <si>
    <t>Lê Phan Xuân</t>
  </si>
  <si>
    <t>06/04/2002</t>
  </si>
  <si>
    <t>2021008855</t>
  </si>
  <si>
    <t>Châu Thị Trà</t>
  </si>
  <si>
    <t>Phan Trần Ngọc</t>
  </si>
  <si>
    <t>2121008364</t>
  </si>
  <si>
    <t>2121013212</t>
  </si>
  <si>
    <t>08/03/2003</t>
  </si>
  <si>
    <t>Sinh viên có Cha mắc bệnh hiểm nghèo: Cha bị tai nạn, bị chấn thương sọ não</t>
  </si>
  <si>
    <t>2121008616</t>
  </si>
  <si>
    <t>2121002600</t>
  </si>
  <si>
    <t>2121013112</t>
  </si>
  <si>
    <t>2121005398</t>
  </si>
  <si>
    <t>2121004010</t>
  </si>
  <si>
    <t>21D</t>
  </si>
  <si>
    <t>Tính mức hỗ trợ 4 tháng (Học phí 1 năm học/10 tháng *4)</t>
  </si>
  <si>
    <t>TS. Hoàng Thái Hưng</t>
  </si>
  <si>
    <t>1024272453</t>
  </si>
  <si>
    <t>1024271614</t>
  </si>
  <si>
    <t>1024272310</t>
  </si>
  <si>
    <t>Sinh viên mồ côi cả Cha lẫn Mẹ (Không có Quyết định trợ cấp xã hội để chuyển sang chế độ miễn giảm học phí theo Nghị định 81/2021/NĐ-CP)</t>
  </si>
  <si>
    <t xml:space="preserve">Mức </t>
  </si>
  <si>
    <t>31310001467334</t>
  </si>
  <si>
    <t>31310001486667</t>
  </si>
  <si>
    <t>1017509704</t>
  </si>
  <si>
    <t>Sinh viên có Anh/Chị/Em đang học tại Trường: Trương Thị Tú Anh - Lớp 20DKS04-MSSV:2021010624</t>
  </si>
  <si>
    <t>2121005259</t>
  </si>
  <si>
    <t>Tạ Thị Anh</t>
  </si>
  <si>
    <t>29/10/2003</t>
  </si>
  <si>
    <t>10/02/2002</t>
  </si>
  <si>
    <t>Nguyễn Phạm Thúy</t>
  </si>
  <si>
    <t>01/06/2003</t>
  </si>
  <si>
    <t>2121012318</t>
  </si>
  <si>
    <t>Tôn Thanh</t>
  </si>
  <si>
    <t>21/01/2003</t>
  </si>
  <si>
    <t>08/03/2002</t>
  </si>
  <si>
    <t>Sinh viên có Cha mắc bệnh hiểm nghèo (Người khuyết tật nặng)</t>
  </si>
  <si>
    <t>2121012870</t>
  </si>
  <si>
    <t>03/12/2002</t>
  </si>
  <si>
    <t>03/04/2002</t>
  </si>
  <si>
    <t>1017333873</t>
  </si>
  <si>
    <t>15/06/2002</t>
  </si>
  <si>
    <t>1017333895</t>
  </si>
  <si>
    <t>1017432161</t>
  </si>
  <si>
    <t>24/02/2002</t>
  </si>
  <si>
    <t>2021000052</t>
  </si>
  <si>
    <t>Lương Ái</t>
  </si>
  <si>
    <t>04/10/2001</t>
  </si>
  <si>
    <t>2121007311</t>
  </si>
  <si>
    <t>Nguyễn Thị Hà</t>
  </si>
  <si>
    <t>18/02/2003</t>
  </si>
  <si>
    <t>2121007456</t>
  </si>
  <si>
    <t>Võ Thị Thùy</t>
  </si>
  <si>
    <t>22/06/2003</t>
  </si>
  <si>
    <t>1024273174</t>
  </si>
  <si>
    <t>19/01/2002</t>
  </si>
  <si>
    <t>1017597555</t>
  </si>
  <si>
    <t>2121013047</t>
  </si>
  <si>
    <t>Lý Thị Trúc</t>
  </si>
  <si>
    <t>23/07/2003</t>
  </si>
  <si>
    <t>21DTA03</t>
  </si>
  <si>
    <t>2121012806</t>
  </si>
  <si>
    <t>Dương Thị Cẩm</t>
  </si>
  <si>
    <t>2021003516</t>
  </si>
  <si>
    <t>Nguyễn Trần Tường</t>
  </si>
  <si>
    <t>30/07/2002</t>
  </si>
  <si>
    <t>1017333802</t>
  </si>
  <si>
    <t>1016994260</t>
  </si>
  <si>
    <t>04/08/2002</t>
  </si>
  <si>
    <t>Sinh viên có hoàn cảnh đặc biệt khó khăn: Sinh viên thuộc gia đình đông con, Cha bị viêm đại tràng, Mẹ bệnh đái tháo đường.</t>
  </si>
  <si>
    <t>2121007133</t>
  </si>
  <si>
    <t>Nguyễn Đặng Ngọc</t>
  </si>
  <si>
    <t>20/11/2003</t>
  </si>
  <si>
    <t>2121006866</t>
  </si>
  <si>
    <t>Phạm Hồng</t>
  </si>
  <si>
    <t>27/05/2003</t>
  </si>
  <si>
    <t>2121006727</t>
  </si>
  <si>
    <t>2121013421</t>
  </si>
  <si>
    <t>La Mỹ</t>
  </si>
  <si>
    <t>05/03/2003</t>
  </si>
  <si>
    <t>2121012431</t>
  </si>
  <si>
    <t>Hồ Thị Hồng</t>
  </si>
  <si>
    <t>23/02/2003</t>
  </si>
  <si>
    <t>25/07/2003</t>
  </si>
  <si>
    <t>1017598852</t>
  </si>
  <si>
    <t>1017599155</t>
  </si>
  <si>
    <t>2121008779</t>
  </si>
  <si>
    <t>25/01/2003</t>
  </si>
  <si>
    <t>2121013784</t>
  </si>
  <si>
    <t>Lê Thanh</t>
  </si>
  <si>
    <t>27/01/2003</t>
  </si>
  <si>
    <t>CLC_21DNH02</t>
  </si>
  <si>
    <t>2121011978</t>
  </si>
  <si>
    <t>20/08/2003</t>
  </si>
  <si>
    <t>1024272872</t>
  </si>
  <si>
    <t>2021008715</t>
  </si>
  <si>
    <t>01/02/2002</t>
  </si>
  <si>
    <t>Nguyễn Kiều</t>
  </si>
  <si>
    <t>21DKB02</t>
  </si>
  <si>
    <t>13/02/2002</t>
  </si>
  <si>
    <t>2121007286</t>
  </si>
  <si>
    <t>Sinh viên có hoàn cảnh đặc biệt khó khăn: Ba mẹ đã ly hôn, Mẹ một mình nuôi 3 con, gia đình có hoàn cảnh khó khăn</t>
  </si>
  <si>
    <t>10/07/2002</t>
  </si>
  <si>
    <t>Võ Kim</t>
  </si>
  <si>
    <t>10/12/2002</t>
  </si>
  <si>
    <t>08/02/2002</t>
  </si>
  <si>
    <t>23/06/2002</t>
  </si>
  <si>
    <t>21/08/2002</t>
  </si>
  <si>
    <t>Hải</t>
  </si>
  <si>
    <t>23/09/2003</t>
  </si>
  <si>
    <t>Hoa</t>
  </si>
  <si>
    <t>25/11/2003</t>
  </si>
  <si>
    <t>Cường</t>
  </si>
  <si>
    <t>IP_21DMA03</t>
  </si>
  <si>
    <t>21DNH2</t>
  </si>
  <si>
    <t>21DQT1</t>
  </si>
  <si>
    <t>21DMC2</t>
  </si>
  <si>
    <t>21DQH1</t>
  </si>
  <si>
    <t>21DMA2</t>
  </si>
  <si>
    <t>21DAC2</t>
  </si>
  <si>
    <t>21DHQ1</t>
  </si>
  <si>
    <t>21DMC3</t>
  </si>
  <si>
    <t>21DMC1</t>
  </si>
  <si>
    <t>21DKT2</t>
  </si>
  <si>
    <t>21DQT4</t>
  </si>
  <si>
    <t>21DQT2</t>
  </si>
  <si>
    <t>21DDA2</t>
  </si>
  <si>
    <t>2121002186</t>
  </si>
  <si>
    <t>21DTM2</t>
  </si>
  <si>
    <t>21DQT3</t>
  </si>
  <si>
    <t>21DQT5</t>
  </si>
  <si>
    <t>21DLG2</t>
  </si>
  <si>
    <t>21DLG1</t>
  </si>
  <si>
    <t>21DAC1</t>
  </si>
  <si>
    <t>21DDA1</t>
  </si>
  <si>
    <t>2121007445</t>
  </si>
  <si>
    <t>21DKT1</t>
  </si>
  <si>
    <t>21DTD</t>
  </si>
  <si>
    <t>21DTC3</t>
  </si>
  <si>
    <t>Hoàng Thị Quỳnh</t>
  </si>
  <si>
    <t>21DBH2</t>
  </si>
  <si>
    <t>2121002185</t>
  </si>
  <si>
    <t>21DPF</t>
  </si>
  <si>
    <t>21DBH1</t>
  </si>
  <si>
    <t>21DBH3</t>
  </si>
  <si>
    <t>21DNH1</t>
  </si>
  <si>
    <t>2121008437</t>
  </si>
  <si>
    <t>2121001739</t>
  </si>
  <si>
    <t>21DTC2</t>
  </si>
  <si>
    <t>2121013652</t>
  </si>
  <si>
    <t>Nguyễn Quỳnh Như</t>
  </si>
  <si>
    <t>Nguyễn Thị Hương</t>
  </si>
  <si>
    <t>2121008143</t>
  </si>
  <si>
    <t>22DLH03</t>
  </si>
  <si>
    <t>Nguyễn Ngọc Linh</t>
  </si>
  <si>
    <t>21DTH3</t>
  </si>
  <si>
    <t>21DTH1</t>
  </si>
  <si>
    <t>2121008919</t>
  </si>
  <si>
    <t>20DKT1</t>
  </si>
  <si>
    <t>2021005595</t>
  </si>
  <si>
    <t>2021008624</t>
  </si>
  <si>
    <t>2121009601</t>
  </si>
  <si>
    <t>21DSK</t>
  </si>
  <si>
    <t>21DLH2</t>
  </si>
  <si>
    <t>Lương Thị Thu</t>
  </si>
  <si>
    <t>2121006831</t>
  </si>
  <si>
    <t>21DTH2</t>
  </si>
  <si>
    <t>22DLD01</t>
  </si>
  <si>
    <t>2221004375</t>
  </si>
  <si>
    <t>2121006542</t>
  </si>
  <si>
    <t>22DQT03</t>
  </si>
  <si>
    <t>22DKQ03</t>
  </si>
  <si>
    <t>22DKT04</t>
  </si>
  <si>
    <t>22DTC07</t>
  </si>
  <si>
    <t>2021009409</t>
  </si>
  <si>
    <t>22DTL01</t>
  </si>
  <si>
    <t>22DQT08</t>
  </si>
  <si>
    <t>22DMA04</t>
  </si>
  <si>
    <t>22DMA05</t>
  </si>
  <si>
    <t>22DKB01</t>
  </si>
  <si>
    <t>2221002170</t>
  </si>
  <si>
    <t>22DKQ05</t>
  </si>
  <si>
    <t>2221002882</t>
  </si>
  <si>
    <t>22DTC06</t>
  </si>
  <si>
    <t>2221003348</t>
  </si>
  <si>
    <t>22DTC04</t>
  </si>
  <si>
    <t>22DHT02</t>
  </si>
  <si>
    <t>22DKT03</t>
  </si>
  <si>
    <t>22DHT01</t>
  </si>
  <si>
    <t>22DTA03</t>
  </si>
  <si>
    <t>22DTC09</t>
  </si>
  <si>
    <t>22DEM01</t>
  </si>
  <si>
    <t>22DQT05</t>
  </si>
  <si>
    <t>22DTC03</t>
  </si>
  <si>
    <t>22DTA04</t>
  </si>
  <si>
    <t>22DTA02</t>
  </si>
  <si>
    <t>2221000228</t>
  </si>
  <si>
    <t>2221000296</t>
  </si>
  <si>
    <t>2221000299</t>
  </si>
  <si>
    <t>22DQT04</t>
  </si>
  <si>
    <t>22DQT01</t>
  </si>
  <si>
    <t>22DQT02</t>
  </si>
  <si>
    <t>2221000393</t>
  </si>
  <si>
    <t>2221000403</t>
  </si>
  <si>
    <t>2221000420</t>
  </si>
  <si>
    <t>2221000643</t>
  </si>
  <si>
    <t>22DMA02</t>
  </si>
  <si>
    <t>22DMA01</t>
  </si>
  <si>
    <t>2221001333</t>
  </si>
  <si>
    <t>2221001414</t>
  </si>
  <si>
    <t>2221001430</t>
  </si>
  <si>
    <t>2221002151</t>
  </si>
  <si>
    <t>22DKQ02</t>
  </si>
  <si>
    <t>22DKQ01</t>
  </si>
  <si>
    <t>22DKQ04</t>
  </si>
  <si>
    <t>2221002310</t>
  </si>
  <si>
    <t>2221002356</t>
  </si>
  <si>
    <t>2221002385</t>
  </si>
  <si>
    <t>22DTC01</t>
  </si>
  <si>
    <t>22DTC02</t>
  </si>
  <si>
    <t>22DTC10</t>
  </si>
  <si>
    <t>2221003023</t>
  </si>
  <si>
    <t>2221003056</t>
  </si>
  <si>
    <t>2221003064</t>
  </si>
  <si>
    <t>2221003092</t>
  </si>
  <si>
    <t>2221003169</t>
  </si>
  <si>
    <t>2221003242</t>
  </si>
  <si>
    <t>Phạm Thị Tú</t>
  </si>
  <si>
    <t>22DKT01</t>
  </si>
  <si>
    <t>2221003771</t>
  </si>
  <si>
    <t>22DKT02</t>
  </si>
  <si>
    <t>2221003835</t>
  </si>
  <si>
    <t>22DHT03</t>
  </si>
  <si>
    <t>2221004228</t>
  </si>
  <si>
    <t>2221004246</t>
  </si>
  <si>
    <t>2221004257</t>
  </si>
  <si>
    <t>22DHT05</t>
  </si>
  <si>
    <t>2221004315</t>
  </si>
  <si>
    <t>2221004333</t>
  </si>
  <si>
    <t>22DKS02</t>
  </si>
  <si>
    <t>2221002950</t>
  </si>
  <si>
    <t>2221000371</t>
  </si>
  <si>
    <t>2221000634</t>
  </si>
  <si>
    <t>2221000781</t>
  </si>
  <si>
    <t>2221001366</t>
  </si>
  <si>
    <t>2221003166</t>
  </si>
  <si>
    <t>2221003884</t>
  </si>
  <si>
    <t>2221001244</t>
  </si>
  <si>
    <t>2221001264</t>
  </si>
  <si>
    <t>2221001298</t>
  </si>
  <si>
    <t>2221002051</t>
  </si>
  <si>
    <t>2221003066</t>
  </si>
  <si>
    <t>2221003398</t>
  </si>
  <si>
    <t>2221003930</t>
  </si>
  <si>
    <t>2221001307</t>
  </si>
  <si>
    <t>2221001372</t>
  </si>
  <si>
    <t>2221003286</t>
  </si>
  <si>
    <t>2221004296</t>
  </si>
  <si>
    <t>2221000086</t>
  </si>
  <si>
    <t>2221004140</t>
  </si>
  <si>
    <t>2021010687</t>
  </si>
  <si>
    <t>2121007785</t>
  </si>
  <si>
    <t>CLC_22DQT09</t>
  </si>
  <si>
    <t>CLC_22DTC07</t>
  </si>
  <si>
    <t>2021010343</t>
  </si>
  <si>
    <t>2221000018</t>
  </si>
  <si>
    <t>2221000043</t>
  </si>
  <si>
    <t>2221000082</t>
  </si>
  <si>
    <t>Nguyễn Thị Tuyết</t>
  </si>
  <si>
    <t>2221002164</t>
  </si>
  <si>
    <t>2221002183</t>
  </si>
  <si>
    <t>2221002286</t>
  </si>
  <si>
    <t>2221002307</t>
  </si>
  <si>
    <t>2021010300</t>
  </si>
  <si>
    <t>2021010313</t>
  </si>
  <si>
    <t>2021006856</t>
  </si>
  <si>
    <t>2121005222</t>
  </si>
  <si>
    <t>2221004152</t>
  </si>
  <si>
    <t>2221004162</t>
  </si>
  <si>
    <t>2221004169</t>
  </si>
  <si>
    <t>2221004258</t>
  </si>
  <si>
    <t>2221004259</t>
  </si>
  <si>
    <t>2221004346</t>
  </si>
  <si>
    <t>22DQN01</t>
  </si>
  <si>
    <t>22DLH01</t>
  </si>
  <si>
    <t>2221004450</t>
  </si>
  <si>
    <t>2221004591</t>
  </si>
  <si>
    <t>22DKS03</t>
  </si>
  <si>
    <t>22DQN02</t>
  </si>
  <si>
    <t>2221004835</t>
  </si>
  <si>
    <t>2221004891</t>
  </si>
  <si>
    <t>2221004825</t>
  </si>
  <si>
    <t>2221004467</t>
  </si>
  <si>
    <t>2221004541</t>
  </si>
  <si>
    <t>2221004549</t>
  </si>
  <si>
    <t>2221004579</t>
  </si>
  <si>
    <t>2221004615</t>
  </si>
  <si>
    <t>2221004653</t>
  </si>
  <si>
    <t>2221004731</t>
  </si>
  <si>
    <t>2221004737</t>
  </si>
  <si>
    <t>2121011651</t>
  </si>
  <si>
    <t>2021008743</t>
  </si>
  <si>
    <t>2021005681</t>
  </si>
  <si>
    <t>2021005242</t>
  </si>
  <si>
    <t>2121011817</t>
  </si>
  <si>
    <t>2121013309</t>
  </si>
  <si>
    <t>CLC_21DTM02</t>
  </si>
  <si>
    <t>CLC_21DTM03</t>
  </si>
  <si>
    <t>CLC_22DTM09</t>
  </si>
  <si>
    <t>2121010619</t>
  </si>
  <si>
    <t>2121013661</t>
  </si>
  <si>
    <t>CLC_22DQT05</t>
  </si>
  <si>
    <t>CLC_22DQT02</t>
  </si>
  <si>
    <t>2221000919</t>
  </si>
  <si>
    <t>2221000972</t>
  </si>
  <si>
    <t>2221001147</t>
  </si>
  <si>
    <t>CLC_22DMA04</t>
  </si>
  <si>
    <t>CLC_22DMA02</t>
  </si>
  <si>
    <t>CLC_22DMA01</t>
  </si>
  <si>
    <t>2221001549</t>
  </si>
  <si>
    <t>CLC_22DKB01</t>
  </si>
  <si>
    <t>CLC_22DTM01</t>
  </si>
  <si>
    <t>CLC_22DTM04</t>
  </si>
  <si>
    <t>CLC_22DTM05</t>
  </si>
  <si>
    <t>CLC_22DTC05</t>
  </si>
  <si>
    <t>CLC_22DNH01</t>
  </si>
  <si>
    <t>CLC_22DTC03</t>
  </si>
  <si>
    <t>CLC_22DTC06</t>
  </si>
  <si>
    <t>2221003579</t>
  </si>
  <si>
    <t>2221003652</t>
  </si>
  <si>
    <t>2221003746</t>
  </si>
  <si>
    <t>CLC_22DKT01</t>
  </si>
  <si>
    <t>2221000357</t>
  </si>
  <si>
    <t>2221000444</t>
  </si>
  <si>
    <t>2221000467</t>
  </si>
  <si>
    <t>2221000538</t>
  </si>
  <si>
    <t>2221000576</t>
  </si>
  <si>
    <t>2221000774</t>
  </si>
  <si>
    <t>2221000793</t>
  </si>
  <si>
    <t>2221001237</t>
  </si>
  <si>
    <t>2221003079</t>
  </si>
  <si>
    <t>2221003910</t>
  </si>
  <si>
    <t>2221003918</t>
  </si>
  <si>
    <t>2121000616</t>
  </si>
  <si>
    <t>2121004271</t>
  </si>
  <si>
    <t>2221002630</t>
  </si>
  <si>
    <t>2221002810</t>
  </si>
  <si>
    <t>2221003433</t>
  </si>
  <si>
    <t>2221001769</t>
  </si>
  <si>
    <t>2221001837</t>
  </si>
  <si>
    <t>2221002130</t>
  </si>
  <si>
    <t>2221002605</t>
  </si>
  <si>
    <t>2221002704</t>
  </si>
  <si>
    <t>2221003524</t>
  </si>
  <si>
    <t>2221003871</t>
  </si>
  <si>
    <t>2121012594</t>
  </si>
  <si>
    <t>Dũng</t>
  </si>
  <si>
    <t>Danh</t>
  </si>
  <si>
    <t>Nguyễn Quốc</t>
  </si>
  <si>
    <t>Thùy</t>
  </si>
  <si>
    <t>Đặng Thị Hồng</t>
  </si>
  <si>
    <t>Nguyễn Kim</t>
  </si>
  <si>
    <t>Phong</t>
  </si>
  <si>
    <t>Tuyên</t>
  </si>
  <si>
    <t>Dương Ngọc</t>
  </si>
  <si>
    <t>Nguyễn Thị Tường</t>
  </si>
  <si>
    <t>Võ Thị Quỳnh</t>
  </si>
  <si>
    <t>Hoàng Thị</t>
  </si>
  <si>
    <t>Nguyễn Thị Nhã</t>
  </si>
  <si>
    <t>Nguyễn Thảo</t>
  </si>
  <si>
    <t>Nguyễn Thị Hoàng</t>
  </si>
  <si>
    <t>Đặng Thị Anh</t>
  </si>
  <si>
    <t>Lê Thị Cẩm</t>
  </si>
  <si>
    <t>Trần Thị Bảo</t>
  </si>
  <si>
    <t>Nguyễn Tuấn</t>
  </si>
  <si>
    <t>Đinh Thị Khánh</t>
  </si>
  <si>
    <t>Văn</t>
  </si>
  <si>
    <t>Bảo</t>
  </si>
  <si>
    <t>Vinh</t>
  </si>
  <si>
    <t>Lâm</t>
  </si>
  <si>
    <t>Phạm Thị Cẩm</t>
  </si>
  <si>
    <t>Trần Thị Hồng</t>
  </si>
  <si>
    <t>Nguyễn Thùy</t>
  </si>
  <si>
    <t>Mạnh</t>
  </si>
  <si>
    <t>Nguyễn Thị Trà</t>
  </si>
  <si>
    <t>Lý</t>
  </si>
  <si>
    <t>Phạm Quốc</t>
  </si>
  <si>
    <t>Huỳnh Hồng</t>
  </si>
  <si>
    <t>Thời</t>
  </si>
  <si>
    <t>Võ Thị Hồng</t>
  </si>
  <si>
    <t>Hồ Thị Yến</t>
  </si>
  <si>
    <t>Phạm Thị Hoàng</t>
  </si>
  <si>
    <t>Nguyễn Cao</t>
  </si>
  <si>
    <t>Trần Thị Ái</t>
  </si>
  <si>
    <t>Lê Đức</t>
  </si>
  <si>
    <t>Phan Thị Tú</t>
  </si>
  <si>
    <t>Mơ</t>
  </si>
  <si>
    <t>Trần Quang</t>
  </si>
  <si>
    <t>Phan Thị</t>
  </si>
  <si>
    <t>Lê Thị Huỳnh</t>
  </si>
  <si>
    <t>Vũ Thị Hồng</t>
  </si>
  <si>
    <t>Trần Thái</t>
  </si>
  <si>
    <t>Trần Vũ Vân</t>
  </si>
  <si>
    <t>Phan Thị Minh</t>
  </si>
  <si>
    <t>24/11/2002</t>
  </si>
  <si>
    <t>09/06/2002</t>
  </si>
  <si>
    <t>08/01/2002</t>
  </si>
  <si>
    <t>25/08/2002</t>
  </si>
  <si>
    <t>09/09/2002</t>
  </si>
  <si>
    <t>29/09/2002</t>
  </si>
  <si>
    <t>16/04/2002</t>
  </si>
  <si>
    <t>01/01/2002</t>
  </si>
  <si>
    <t>25/10/2002</t>
  </si>
  <si>
    <t>18/06/2002</t>
  </si>
  <si>
    <t>26/09/2002</t>
  </si>
  <si>
    <t>02/05/2002</t>
  </si>
  <si>
    <t>10/10/2002</t>
  </si>
  <si>
    <t>05/09/2002</t>
  </si>
  <si>
    <t>17/02/2002</t>
  </si>
  <si>
    <t>08/04/2002</t>
  </si>
  <si>
    <t>Huỳnh Thị Cẩm</t>
  </si>
  <si>
    <t>19/04/2002</t>
  </si>
  <si>
    <t>25/06/2002</t>
  </si>
  <si>
    <t>01/09/2002</t>
  </si>
  <si>
    <t>21/04/2002</t>
  </si>
  <si>
    <t>29/07/2002</t>
  </si>
  <si>
    <t>16/02/2002</t>
  </si>
  <si>
    <t>18/05/2002</t>
  </si>
  <si>
    <t>06/03/2002</t>
  </si>
  <si>
    <t>20/02/2002</t>
  </si>
  <si>
    <t>27/07/2002</t>
  </si>
  <si>
    <t>09/12/2002</t>
  </si>
  <si>
    <t>03/08/2002</t>
  </si>
  <si>
    <t>21/10/2002</t>
  </si>
  <si>
    <t>22/09/2002</t>
  </si>
  <si>
    <t>Bùi Võ Hạ</t>
  </si>
  <si>
    <t>Trần Thị Thanh</t>
  </si>
  <si>
    <t>Trần Thị Diểm</t>
  </si>
  <si>
    <t>Vũ Hoàng</t>
  </si>
  <si>
    <t>Trần Thủy</t>
  </si>
  <si>
    <t>Nguyễn Đinh An</t>
  </si>
  <si>
    <t>Đặng Thùy</t>
  </si>
  <si>
    <t>TPHCM</t>
  </si>
  <si>
    <t>Nguyễn Lê Hoàng</t>
  </si>
  <si>
    <t>Nguyễn Lê Ánh</t>
  </si>
  <si>
    <t>Bùi Anh</t>
  </si>
  <si>
    <t>Trương Thị Hồng</t>
  </si>
  <si>
    <t>Đinh Mai Mỹ</t>
  </si>
  <si>
    <t>Khởi</t>
  </si>
  <si>
    <t>La Gia</t>
  </si>
  <si>
    <t>Phan Phương</t>
  </si>
  <si>
    <t>Mai Tấn</t>
  </si>
  <si>
    <t>Nguyễn Trần Phương</t>
  </si>
  <si>
    <t>02/11/2003</t>
  </si>
  <si>
    <t>19/08/2003</t>
  </si>
  <si>
    <t>29/05/2003</t>
  </si>
  <si>
    <t>25/05/2003</t>
  </si>
  <si>
    <t>03/09/2003</t>
  </si>
  <si>
    <t>05/10/2003</t>
  </si>
  <si>
    <t>29/07/2003</t>
  </si>
  <si>
    <t>30/08/2003</t>
  </si>
  <si>
    <t>03/10/2003</t>
  </si>
  <si>
    <t>30/01/2003</t>
  </si>
  <si>
    <t>10/09/2003</t>
  </si>
  <si>
    <t>01/03/2003</t>
  </si>
  <si>
    <t>09/03/2003</t>
  </si>
  <si>
    <t>Lương Bùi Tuyết</t>
  </si>
  <si>
    <t>22/12/2003</t>
  </si>
  <si>
    <t>Nguyễn Sỹ Quốc</t>
  </si>
  <si>
    <t>Võ Phước</t>
  </si>
  <si>
    <t>17/03/2003</t>
  </si>
  <si>
    <t>11/12/2003</t>
  </si>
  <si>
    <t>10/07/2003</t>
  </si>
  <si>
    <t>Trần Nguyễn Anh</t>
  </si>
  <si>
    <t>Nguyễn Thuỳ</t>
  </si>
  <si>
    <t>Lê Thị Nhã</t>
  </si>
  <si>
    <t>Võ Nguyễn Kỳ</t>
  </si>
  <si>
    <t>31/03/2003</t>
  </si>
  <si>
    <t>Phùng Kim</t>
  </si>
  <si>
    <t>Huỳnh Lê Bảo</t>
  </si>
  <si>
    <t>Sáu</t>
  </si>
  <si>
    <t>27/04/2004</t>
  </si>
  <si>
    <t>05/04/2004</t>
  </si>
  <si>
    <t>19/10/2004</t>
  </si>
  <si>
    <t>05/07/2004</t>
  </si>
  <si>
    <t>06/11/2004</t>
  </si>
  <si>
    <t>15/10/2004</t>
  </si>
  <si>
    <t>19/09/2004</t>
  </si>
  <si>
    <t>21/11/2004</t>
  </si>
  <si>
    <t>22/10/2004</t>
  </si>
  <si>
    <t>09/08/2004</t>
  </si>
  <si>
    <t>31/08/2004</t>
  </si>
  <si>
    <t>24/12/2004</t>
  </si>
  <si>
    <t>20/02/2004</t>
  </si>
  <si>
    <t>Mai Mỹ</t>
  </si>
  <si>
    <t>09/04/2004</t>
  </si>
  <si>
    <t>20/07/2004</t>
  </si>
  <si>
    <t>26/09/2004</t>
  </si>
  <si>
    <t>21/12/2004</t>
  </si>
  <si>
    <t>21/05/2004</t>
  </si>
  <si>
    <t>11/04/2004</t>
  </si>
  <si>
    <t>27/11/2004</t>
  </si>
  <si>
    <t>09/02/2004</t>
  </si>
  <si>
    <t>13/05/2004</t>
  </si>
  <si>
    <t>08/12/2004</t>
  </si>
  <si>
    <t>12/02/2004</t>
  </si>
  <si>
    <t>23/07/2004</t>
  </si>
  <si>
    <t>23/06/2004</t>
  </si>
  <si>
    <t>19/01/2004</t>
  </si>
  <si>
    <t>05/01/2004</t>
  </si>
  <si>
    <t>10/09/2004</t>
  </si>
  <si>
    <t>09/03/2004</t>
  </si>
  <si>
    <t>13/10/2004</t>
  </si>
  <si>
    <t>28/10/2004</t>
  </si>
  <si>
    <t>28/02/2004</t>
  </si>
  <si>
    <t>11/01/2004</t>
  </si>
  <si>
    <t>23/08/2004</t>
  </si>
  <si>
    <t>02/03/2004</t>
  </si>
  <si>
    <t>21/10/2004</t>
  </si>
  <si>
    <t>28/06/2004</t>
  </si>
  <si>
    <t>04/04/2004</t>
  </si>
  <si>
    <t>28/04/2004</t>
  </si>
  <si>
    <t>05/08/2004</t>
  </si>
  <si>
    <t>26/07/2004</t>
  </si>
  <si>
    <t>12/07/2004</t>
  </si>
  <si>
    <t>11/05/2004</t>
  </si>
  <si>
    <t>02/02/2004</t>
  </si>
  <si>
    <t>17/06/2004</t>
  </si>
  <si>
    <t>18/12/2004</t>
  </si>
  <si>
    <t>21/07/2004</t>
  </si>
  <si>
    <t>15/01/2004</t>
  </si>
  <si>
    <t>02/10/2004</t>
  </si>
  <si>
    <t>02/12/2004</t>
  </si>
  <si>
    <t>06/08/2004</t>
  </si>
  <si>
    <t>09/10/2004</t>
  </si>
  <si>
    <t>Lữ Nguyễn Tài</t>
  </si>
  <si>
    <t>07/01/2004</t>
  </si>
  <si>
    <t>06/06/2004</t>
  </si>
  <si>
    <t>15/06/2004</t>
  </si>
  <si>
    <t>31/01/2004</t>
  </si>
  <si>
    <t>Đổ Thành</t>
  </si>
  <si>
    <t>19/03/2004</t>
  </si>
  <si>
    <t>26/04/2004</t>
  </si>
  <si>
    <t>03/09/2004</t>
  </si>
  <si>
    <t>07/11/2004</t>
  </si>
  <si>
    <t>Vũ Đại</t>
  </si>
  <si>
    <t>08/06/2004</t>
  </si>
  <si>
    <t>06/05/2004</t>
  </si>
  <si>
    <t>18/01/2004</t>
  </si>
  <si>
    <t>20/01/2004</t>
  </si>
  <si>
    <t>14/02/2004</t>
  </si>
  <si>
    <t>09/05/2004</t>
  </si>
  <si>
    <t>06/03/2004</t>
  </si>
  <si>
    <t>Phan Thị Phi</t>
  </si>
  <si>
    <t>14/05/2004</t>
  </si>
  <si>
    <t>26/10/2004</t>
  </si>
  <si>
    <t>12/06/2004</t>
  </si>
  <si>
    <t>Nguyễn Bá Việt</t>
  </si>
  <si>
    <t>Nguyễn Tấn Kim</t>
  </si>
  <si>
    <t>17/05/2004</t>
  </si>
  <si>
    <t>Khương Thị</t>
  </si>
  <si>
    <t>16/06/2004</t>
  </si>
  <si>
    <t>Lê Triệu</t>
  </si>
  <si>
    <t>26/11/2004</t>
  </si>
  <si>
    <t>10/01/2004</t>
  </si>
  <si>
    <t>14/04/2004</t>
  </si>
  <si>
    <t>19/02/2004</t>
  </si>
  <si>
    <t>Nguyễn Chung</t>
  </si>
  <si>
    <t>15/12/2004</t>
  </si>
  <si>
    <t>25/06/2004</t>
  </si>
  <si>
    <t>29/04/2004</t>
  </si>
  <si>
    <t>16/11/2004</t>
  </si>
  <si>
    <t>20/05/2004</t>
  </si>
  <si>
    <t>21/01/2004</t>
  </si>
  <si>
    <t>Nguyễn Viết Hoài</t>
  </si>
  <si>
    <t>Hồ Thị Xuân</t>
  </si>
  <si>
    <t>29/09/2004</t>
  </si>
  <si>
    <t>Phan Hà Thanh</t>
  </si>
  <si>
    <t>23/05/2004</t>
  </si>
  <si>
    <t>Bùi Đoàn Mỹ</t>
  </si>
  <si>
    <t>Phạm Uyên</t>
  </si>
  <si>
    <t>Vũ Nhật Hoài</t>
  </si>
  <si>
    <t>Hứa Ngọc Minh</t>
  </si>
  <si>
    <t>Nguyễn Nìm Minh</t>
  </si>
  <si>
    <t>Quách Ngọc</t>
  </si>
  <si>
    <t>Phạm Lê Kiều</t>
  </si>
  <si>
    <t>Nguyễn Kha</t>
  </si>
  <si>
    <t>Hồ Lê Huỳnh</t>
  </si>
  <si>
    <t>Quách Thị Bảo</t>
  </si>
  <si>
    <t>Tăng Tường</t>
  </si>
  <si>
    <t>Tô Huỳnh Công</t>
  </si>
  <si>
    <t>Châu Thị Quỳnh</t>
  </si>
  <si>
    <t>Cao Hoàng</t>
  </si>
  <si>
    <t>Chế Thị Mỹ</t>
  </si>
  <si>
    <t>Ngô Vũ Anh</t>
  </si>
  <si>
    <t>Trịnh Thị Cẩm</t>
  </si>
  <si>
    <t>Trần Hùng</t>
  </si>
  <si>
    <t>Sinh viên có hoàn cảnh đặc biệt khó khăn: Sinh viên có Cha từng bị tai biến và hiện nay vẫn đang chi trả tiền thuốc hàng ngày, Cha Mẹ làm nông, thu nhập không ổn định, thường xuyên xảy ra lũ lụt nên thu hoạch không tốt</t>
  </si>
  <si>
    <t>Sinh viên có hoàn cảnh đặc biệt khó khăn: Sinh viên có nhiều anh chị em, em kế bị nhiễm chất độc màu da cam, Cha Mẹ thuần nông</t>
  </si>
  <si>
    <t>Sinh viên có hoàn cảnh đặc biệt khó khăn: Cha Mẹ không có việc làm ổn định, Mẹ bệnh thuyên tắc và huyết khối tĩnh mạch</t>
  </si>
  <si>
    <t>Sinh viên có Anh/Chị/Em đang học tại Trường: Nguyễn Thị Hương Giang - Lớp 21DMC1-MSSV:2121007286</t>
  </si>
  <si>
    <t>1017599072</t>
  </si>
  <si>
    <t>Đồng Khởi</t>
  </si>
  <si>
    <t>Sinh viên có Anh/Chị/Em đang học tại Trường: Nguyễn Trọng Khải- Lớp 21DTM2 -MSSV:2121002127</t>
  </si>
  <si>
    <t>Sinh viên có Anh/Chị/Em đang học tại Trường: Nguyễn Minh Trí- Lớp 20DTH2 -MSSV:2021010325</t>
  </si>
  <si>
    <t xml:space="preserve">Huỳnh Nữ Cẩm </t>
  </si>
  <si>
    <t>Nguyễn Trịnh Tuyết</t>
  </si>
  <si>
    <t xml:space="preserve">Lê Kim Ngọc </t>
  </si>
  <si>
    <t xml:space="preserve">Phạm Thị </t>
  </si>
  <si>
    <t>25/04//2004</t>
  </si>
  <si>
    <t xml:space="preserve">Tạ Thị Phương </t>
  </si>
  <si>
    <t xml:space="preserve">Trần Huỳnh Ngọc </t>
  </si>
  <si>
    <t xml:space="preserve">Bùi Lê Tuấn </t>
  </si>
  <si>
    <t>Sinh viên có Anh/Chị/Em đang học tại Trường: Bùi Lê Yến Vy- Lớp 20DKS01 -MSSV:2021006096</t>
  </si>
  <si>
    <t>Sinh viên có Anh/Chị/Em đang học tại Trường: Lê Đức Tuấn- Lớp 22DTC07-MSSV:2221003339</t>
  </si>
  <si>
    <t>Sinh viên có Cha mắc bệnh hiểm nghèo: Ung thư lưỡi giai đoạn 3</t>
  </si>
  <si>
    <t>Sinh viên có hoàn cảnh đặc biệt khó khăn: Sinh viên có hoàn cảnh khó khăn, có 3 con nhỏ đang đi học, gia đình có bà già yếu trên 80 tuổi</t>
  </si>
  <si>
    <t>Sinh viên có Anh/Chị/Em đang học tại Trường: Nguyễn Thị Thúy Vy - Lớp 20DQN1-MSSV:2021006285</t>
  </si>
  <si>
    <t>KT. HIỆU TRƯỞNG
PHÓ HIỆU TRƯỞNG</t>
  </si>
  <si>
    <t>TS. Lê Trung Đạo</t>
  </si>
  <si>
    <t>1017599700</t>
  </si>
  <si>
    <t>BĂC SÀI GÒN</t>
  </si>
  <si>
    <t>Sinh viên có hoàn cảnh đặc biệt khó khăn: Sinh viên có hoàn cảnh khó khăn, Ba bị rối loại tâm thần, Mẹ là lao động chính, gia đình đang gặp nhiều khó khăn</t>
  </si>
  <si>
    <t>VIETCOMBANK</t>
  </si>
  <si>
    <t>Sinh viên có Anh/Chị/Em đang học tại Trường: Huỳnh Thị Tường Nghi - Lớp 21DKT02-MSSV:2121013827</t>
  </si>
  <si>
    <t>Sinh viên có Anh/Chị/Em đang học tại Trường: Tô Huỳnh Thành Đạt - Lớp 22DKT04-MSSV:2221003774</t>
  </si>
  <si>
    <t>Sinh viên có Anh/Chị/Em đang học tại Trường: Nguyễn Thị Hoàng Liên - Lớp 22DQT02-MSSV:2221000530</t>
  </si>
  <si>
    <t>Sinh viên mồ côi cả cha lẫn mẹ</t>
  </si>
  <si>
    <t>Sinh viên có Anh/Chị/Em đang học tại Trường: Hoàng Thị Minh Hải - Lớp 22 DMA01-MSSV:2221001270</t>
  </si>
  <si>
    <t>Sinh viên có Anh/Chị/Em đang học tại Trường: Phan Trần Bảo Hân - Lớp CLC_21DTM02 -MSSV:2121004087</t>
  </si>
  <si>
    <t>Sinh viên có hoàn cảnh đặc biệt khó khăn: Cha bỏ đi từ sớm, không liên lạc, Mẹ đơn thân buôn bán nhỏ lẻ tại nhà để nuôi 2 con, kinh tế gia đình khó khăn</t>
  </si>
  <si>
    <t>Sinh viên có hoàn cảnh đặc biệt khó khăn: Sống cùng ông ngoại từ nhỏ, Cha không liên lạc, Mẹ lập gia đình mới, kinh tế khó khăn</t>
  </si>
  <si>
    <t>Sinh viên có Anh/Chị/Em đang học tại Trường:  Bùi Văn Nghĩa - Lớp 21DBH3-MSSV:2121001762</t>
  </si>
  <si>
    <t>Sinh viên có hoàn cảnh đặc biệt khó khăn: gia đình bao gồm Ông ngoại và Mẹ, Ông ngoại lớn tuổi, bị viêm mô bào cẳng chân, mẹ buôn bán nhỏ, kinh tế gia đình khó khăn</t>
  </si>
  <si>
    <t>Sinh viên có Anh/Chị/Em đang học tại Trường:  Phạm Quỳnh Lan Phương - Lớp 20DQN03-MSSV:2021010810</t>
  </si>
  <si>
    <t>1032753324</t>
  </si>
  <si>
    <t>1032753370</t>
  </si>
  <si>
    <t>1032644377</t>
  </si>
  <si>
    <t>1032753427</t>
  </si>
  <si>
    <t>1032753459</t>
  </si>
  <si>
    <t>1032754023</t>
  </si>
  <si>
    <t>1032753477</t>
  </si>
  <si>
    <t>1032644821</t>
  </si>
  <si>
    <t>1032753376</t>
  </si>
  <si>
    <t>1032753292</t>
  </si>
  <si>
    <t>1032753723</t>
  </si>
  <si>
    <t>1032754059</t>
  </si>
  <si>
    <t>1032753862</t>
  </si>
  <si>
    <t>1032648460</t>
  </si>
  <si>
    <t>1032646823</t>
  </si>
  <si>
    <t>1032753556</t>
  </si>
  <si>
    <t>1032646908</t>
  </si>
  <si>
    <t>1032753647</t>
  </si>
  <si>
    <t>1032646724</t>
  </si>
  <si>
    <t>1032646707</t>
  </si>
  <si>
    <t>Tây Sài gòn</t>
  </si>
  <si>
    <t>Sinh viên có Anh/Chị/Em đang học tại Trường: Huỳnh Thị Anh Thuy- Lớp 20DKB01-MSSV:2021000701</t>
  </si>
  <si>
    <t>22D</t>
  </si>
  <si>
    <t>Sinh viên có Anh/Chị/Em đang học tại Trường: Nguyễn Ngọc Thảo Thy - Lớp 21DQH2-MSSV:2121007672</t>
  </si>
  <si>
    <t>Sinh viên có Anh/Chị/Em đang học tại Trường: Phạm Như Quỳnh - Lớp 21DNH1-MSSV:2121008616</t>
  </si>
  <si>
    <t>Sinh viên có Cha mắc bệnh hiểm nghèo: Sarcoma tạo xương đầu dưới xương đùi - đã mổ sinh thiết - hóa trị đợt 2</t>
  </si>
  <si>
    <t>(Kèm theo Quyết định số:                /QĐ-ĐHTCM ngày     /     /2023)</t>
  </si>
  <si>
    <t>TRƯỜNG ĐẠI HỌC 
TÀI CHÍNH - MARKETING</t>
  </si>
  <si>
    <t>Thành phố Hồ Chí Minh, ngày        tháng       năm 2023</t>
  </si>
  <si>
    <t>Sai TK</t>
  </si>
  <si>
    <t>31310001577400</t>
  </si>
  <si>
    <t>Bắc sài gòn</t>
  </si>
  <si>
    <t>Sinh viên có Cha mắc bệnh hiểm nghèo: Cha bị ưng thư gan</t>
  </si>
  <si>
    <t>Sinh viên có Mẹ mắc bệnh hiểm nghèo: Mẹ tai nạn giao thông, liệt nữa người, được trợ cấp xã hội</t>
  </si>
  <si>
    <t>Sinh viên có Anh/Chị/Em đang học tại Trường: Châu Thị Như Quỳnh- Lớp CLC_22DQT09-MSSV:2221000663</t>
  </si>
  <si>
    <t>1017334298</t>
  </si>
  <si>
    <t>Sinh viên có Anh/Chị/Em đang học tại Trường: Võ Thị Nhị Phú - Lớp 21DAC02-MSSV:2121002609</t>
  </si>
  <si>
    <t>Sinh viên có Anh/Chị/Em đang học tại Trường: Nguyễn Minh Thư - Lớp 21DDA2-MSSV:2121006718</t>
  </si>
  <si>
    <t>Sinh viên có Anh/Chị/Em đang học tại Trường: Nguyễn Thị Anh Thư - Lớp 22DMA01-MSSV:2221001423</t>
  </si>
  <si>
    <t>Sinh viên có Cha mắc bệnh hiểm nghèo: Ba bị bệnh tim, đã mổ nhưng mất sức lao động</t>
  </si>
  <si>
    <t>Sinh viên có Mẹ mắc bệnh hiểm nghèo: Mẹ bị Ung thư buồng trứng</t>
  </si>
  <si>
    <t>Sinh viên có Anh/Chị/Em đang học tại Trường: Nguyễn Thanh Thy - Lớp CDK17KT -MSSV:2162201011</t>
  </si>
  <si>
    <t>Sinh viên có Mẹ mắc bệnh hiểm nghèo: Ung thư dạ dày</t>
  </si>
  <si>
    <t>Sinh viên có Cha mắc bệnh hiểm nghèo: Bệnh thận</t>
  </si>
  <si>
    <t>Sinh viên có Mẹ mắc bệnh hiểm nghèo: Ung thư buồng trứng</t>
  </si>
  <si>
    <t>Sinh viên có Cha mắc bệnh hiểm nghèo: Ung thư đại tràng</t>
  </si>
  <si>
    <t>Sinh viên có Anh/Chị/Em đang học tại Trường: Phan Thị Bảo Trân- Lớp 20DPF-MSSV:2021005407</t>
  </si>
  <si>
    <t>Sinh viên có hoàn cảnh đặc biệt khó khăn: Sinh viên có hoàn cảnh khó khăn, hai Ông bà cao tuổi, Bà bị nhiều bệnh, Cha bị bệnh xương khớp, Mẹ làm công nhân, gia đình khó khăn.</t>
  </si>
  <si>
    <t>Sinh viên có Anh/Chị/Em đang học tại Trường: Nguyễn Thị Kiều Loan - Lớp 21DQT1-MSSV:2121001868</t>
  </si>
  <si>
    <t>Sinh viên có hoàn cảnh đặc biệt khó khăn: Ba mẹ đã ly hôn, sinh viên đang ở với Bà ngoại, Mẹ và cậu ruột bị bệnh bẩm sinh, Mẹ buôn bán tự do, đang ở phòng trọ, gia đình có hoàn cảnh khó khăn</t>
  </si>
  <si>
    <t>Sinh viên có Mẹ mắc bệnh hiểm nghèo: Khuyết tật 61%</t>
  </si>
  <si>
    <t>Sinh viên có Cha mắc bệnh hiểm nghèo: Cha bị đột quỵ, không đi lại được.</t>
  </si>
  <si>
    <t>Sinh viên có Anh/Chị/Em đang học tại Trường: Trần Thị Kim Phụng - Lớp 20DKB04-MSSV: 2021008760</t>
  </si>
  <si>
    <t>Sinh viên có Anh/Chị/Em đang học tại Trường: Lê Thị Huỳnh Ý - Lớp 22DKB01-MSSV:2221002077</t>
  </si>
  <si>
    <t>Sinh viên có Cha mắc bệnh hiểm nghèo: Khuyết tật nặng</t>
  </si>
  <si>
    <t>Viện Đào tạo quốc tế</t>
  </si>
  <si>
    <t>Sinh viên có Mẹ mắc bệnh hiểm nghèo: Bệnh tim</t>
  </si>
  <si>
    <t>Sinh viên có Mẹ mắc bệnh hiểm nghèo: Bệnh U ác của tuyến giáp</t>
  </si>
  <si>
    <t>Sinh viên có Cha mắc bệnh hiểm nghèo: K Giáp</t>
  </si>
  <si>
    <t>Sinh viên có Mẹ mắc bệnh hiểm nghèo: Ung thư gan</t>
  </si>
  <si>
    <t>Sinh viên có hoàn cảnh đặc biệt khó khăn: Sinh viên có hoàn cảnh khó khăn, có 3 con đang đi học, Cha từng bị tai nạn lao động, sức khỏe yếu, Mẹ công việc không ổn định, thu nhập thấp</t>
  </si>
  <si>
    <t>XII</t>
  </si>
  <si>
    <t>Kỳ 2 năm 2023 gồm tháng 5, 6, 7 và 8 năm 2023: Tính 2 tháng 1.850.000đ và 2 tháng 1.950.000đ</t>
  </si>
  <si>
    <t>18.500.000
(năm học 2022-2023)
19.500.000 (năm học 2023-2024)</t>
  </si>
  <si>
    <t>BẢNG TỔNG HỢP: HỖ TRỢ HỌC PHÍ KỲ 2 NĂM 2023 CHO SINH VIÊN HÌNH THỨC CHÍNH QUY</t>
  </si>
  <si>
    <t>2221000049</t>
  </si>
  <si>
    <t>Phạm Chí</t>
  </si>
  <si>
    <t>25/05/2004</t>
  </si>
  <si>
    <r>
      <rPr>
        <b/>
        <sz val="14"/>
        <color rgb="FF000000"/>
        <rFont val="Times New Roman"/>
        <family val="1"/>
      </rPr>
      <t>Bằng chữ: Tám trăm chín</t>
    </r>
    <r>
      <rPr>
        <b/>
        <sz val="14"/>
        <color indexed="8"/>
        <rFont val="Times New Roman"/>
        <family val="1"/>
      </rPr>
      <t xml:space="preserve"> mươi lăm triệu không trăm bốn mươi ngàn đồng chẵn./.</t>
    </r>
  </si>
  <si>
    <r>
      <t xml:space="preserve">DANH SÁCH </t>
    </r>
    <r>
      <rPr>
        <b/>
        <sz val="14"/>
        <color rgb="FFFF0000"/>
        <rFont val="Times New Roman"/>
        <family val="1"/>
      </rPr>
      <t>DỰ KIẾN</t>
    </r>
    <r>
      <rPr>
        <b/>
        <sz val="14"/>
        <color theme="1"/>
        <rFont val="Times New Roman"/>
        <family val="1"/>
      </rPr>
      <t xml:space="preserve"> SINH VIÊN ĐƯỢC HỖ TRỢ HỌC PHÍ KỲ 2 NĂM 2023
HÌNH THỨC CHÍNH QUY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</si>
</sst>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_(* #,##0_);_(* \(#,##0\);_(* &quot;-&quot;??_);_(@_)"/>
    <numFmt numFmtId="166" formatCode="_-* #,##0_-;\-* #,##0_-;_-* &quot;-&quot;??_-;_-@_-"/>
    <numFmt numFmtId="167" formatCode="[$-F400]h:mm:ss\ AM/PM"/>
  </numFmts>
  <fonts count="41" x14ac:knownFonts="1">
    <font>
      <sz val="11"/>
      <color theme="1"/>
      <name val="Calibri"/>
      <family val="2"/>
      <scheme val="minor"/>
    </font>
    <font>
      <i/>
      <sz val="13"/>
      <name val="Times New Roman"/>
      <family val="1"/>
    </font>
    <font>
      <sz val="10"/>
      <name val="Arial"/>
      <family val="2"/>
    </font>
    <font>
      <sz val="13"/>
      <name val="Times New Roman"/>
      <family val="1"/>
    </font>
    <font>
      <sz val="12.5"/>
      <name val="Times New Roman"/>
      <family val="1"/>
    </font>
    <font>
      <b/>
      <sz val="13"/>
      <name val="Times New Roman"/>
      <family val="1"/>
    </font>
    <font>
      <b/>
      <sz val="14"/>
      <color indexed="8"/>
      <name val="Times New Roman"/>
      <family val="1"/>
    </font>
    <font>
      <b/>
      <sz val="12"/>
      <name val="Times New Roman"/>
      <family val="1"/>
    </font>
    <font>
      <sz val="11"/>
      <name val="Times New Roman"/>
      <family val="1"/>
    </font>
    <font>
      <sz val="11"/>
      <color theme="1"/>
      <name val="Calibri"/>
      <family val="2"/>
      <scheme val="minor"/>
    </font>
    <font>
      <b/>
      <sz val="11"/>
      <color theme="1"/>
      <name val="Times New Roman"/>
      <family val="1"/>
    </font>
    <font>
      <sz val="11"/>
      <color theme="1"/>
      <name val="Times New Roman"/>
      <family val="1"/>
    </font>
    <font>
      <sz val="13"/>
      <color theme="1"/>
      <name val="Times New Roman"/>
      <family val="1"/>
    </font>
    <font>
      <sz val="12.5"/>
      <color theme="1"/>
      <name val="Times New Roman"/>
      <family val="1"/>
    </font>
    <font>
      <b/>
      <sz val="14"/>
      <color theme="1"/>
      <name val="Times New Roman"/>
      <family val="1"/>
    </font>
    <font>
      <b/>
      <sz val="13"/>
      <color theme="1"/>
      <name val="Times New Roman"/>
      <family val="1"/>
    </font>
    <font>
      <b/>
      <sz val="12.5"/>
      <color theme="1"/>
      <name val="Times New Roman"/>
      <family val="1"/>
    </font>
    <font>
      <b/>
      <sz val="11.5"/>
      <color theme="1"/>
      <name val="Times New Roman"/>
      <family val="1"/>
    </font>
    <font>
      <sz val="11.5"/>
      <color theme="1"/>
      <name val="Times New Roman"/>
      <family val="1"/>
    </font>
    <font>
      <sz val="12"/>
      <color theme="1"/>
      <name val="Times New Roman"/>
      <family val="1"/>
    </font>
    <font>
      <i/>
      <sz val="14"/>
      <color theme="1"/>
      <name val="Times New Roman"/>
      <family val="1"/>
    </font>
    <font>
      <b/>
      <sz val="13.5"/>
      <color theme="1"/>
      <name val="Times New Roman"/>
      <family val="1"/>
    </font>
    <font>
      <b/>
      <sz val="12"/>
      <color theme="1"/>
      <name val="Times New Roman"/>
      <family val="1"/>
    </font>
    <font>
      <b/>
      <sz val="11"/>
      <name val="Times New Roman"/>
      <family val="1"/>
    </font>
    <font>
      <sz val="10"/>
      <name val="Times New Roman"/>
      <family val="1"/>
    </font>
    <font>
      <sz val="12"/>
      <name val="Times New Roman"/>
      <family val="1"/>
    </font>
    <font>
      <sz val="12"/>
      <name val="Arial"/>
      <family val="2"/>
    </font>
    <font>
      <i/>
      <sz val="12"/>
      <name val="Times New Roman"/>
      <family val="1"/>
    </font>
    <font>
      <sz val="12"/>
      <color theme="1"/>
      <name val="Calibri"/>
      <family val="2"/>
      <scheme val="minor"/>
    </font>
    <font>
      <b/>
      <sz val="14"/>
      <color rgb="FF000000"/>
      <name val="Times New Roman"/>
      <family val="1"/>
    </font>
    <font>
      <sz val="11"/>
      <color rgb="FFFF0000"/>
      <name val="Times New Roman"/>
      <family val="1"/>
    </font>
    <font>
      <sz val="13"/>
      <color theme="1"/>
      <name val="Times New Roman"/>
      <family val="2"/>
    </font>
    <font>
      <sz val="12.5"/>
      <color rgb="FFFF0000"/>
      <name val="Times New Roman"/>
      <family val="1"/>
    </font>
    <font>
      <sz val="8"/>
      <name val="Times New Roman"/>
      <family val="1"/>
    </font>
    <font>
      <sz val="14"/>
      <color theme="1"/>
      <name val="Times New Roman"/>
      <family val="1"/>
    </font>
    <font>
      <sz val="11"/>
      <color rgb="FF222222"/>
      <name val="Times New Roman"/>
      <family val="1"/>
    </font>
    <font>
      <sz val="8"/>
      <color theme="1"/>
      <name val="Times New Roman"/>
      <family val="1"/>
    </font>
    <font>
      <b/>
      <sz val="8"/>
      <color theme="1"/>
      <name val="Times New Roman"/>
      <family val="1"/>
    </font>
    <font>
      <i/>
      <sz val="8"/>
      <name val="Times New Roman"/>
      <family val="1"/>
    </font>
    <font>
      <b/>
      <sz val="8"/>
      <name val="Times New Roman"/>
      <family val="1"/>
    </font>
    <font>
      <b/>
      <sz val="14"/>
      <color rgb="FFFF0000"/>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10">
    <xf numFmtId="0" fontId="0" fillId="0" borderId="0"/>
    <xf numFmtId="164" fontId="2" fillId="0" borderId="0" applyFont="0" applyFill="0" applyBorder="0" applyAlignment="0" applyProtection="0"/>
    <xf numFmtId="164" fontId="9" fillId="0" borderId="0" applyFont="0" applyFill="0" applyBorder="0" applyAlignment="0" applyProtection="0"/>
    <xf numFmtId="0" fontId="2" fillId="0" borderId="0"/>
    <xf numFmtId="164" fontId="9" fillId="0" borderId="0" applyFont="0" applyFill="0" applyBorder="0" applyAlignment="0" applyProtection="0"/>
    <xf numFmtId="0" fontId="9" fillId="0" borderId="0"/>
    <xf numFmtId="43" fontId="9" fillId="0" borderId="0" applyFont="0" applyFill="0" applyBorder="0" applyAlignment="0" applyProtection="0"/>
    <xf numFmtId="0" fontId="31" fillId="0" borderId="0"/>
    <xf numFmtId="43" fontId="9" fillId="0" borderId="0" applyFont="0" applyFill="0" applyBorder="0" applyAlignment="0" applyProtection="0"/>
    <xf numFmtId="43" fontId="9" fillId="0" borderId="0" applyFont="0" applyFill="0" applyBorder="0" applyAlignment="0" applyProtection="0"/>
  </cellStyleXfs>
  <cellXfs count="194">
    <xf numFmtId="0" fontId="0" fillId="0" borderId="0" xfId="0"/>
    <xf numFmtId="0" fontId="12" fillId="0" borderId="0" xfId="0" applyFont="1"/>
    <xf numFmtId="0" fontId="13" fillId="0" borderId="0" xfId="0" applyFont="1"/>
    <xf numFmtId="0" fontId="14" fillId="0" borderId="0" xfId="0" applyFont="1"/>
    <xf numFmtId="0" fontId="5" fillId="2" borderId="1" xfId="0" applyFont="1" applyFill="1" applyBorder="1" applyAlignment="1">
      <alignment horizontal="center" vertical="center"/>
    </xf>
    <xf numFmtId="0" fontId="5" fillId="2" borderId="1" xfId="0" applyFont="1" applyFill="1" applyBorder="1" applyAlignment="1">
      <alignment horizontal="left" vertical="center"/>
    </xf>
    <xf numFmtId="166" fontId="3" fillId="2" borderId="1" xfId="2" applyNumberFormat="1" applyFont="1" applyFill="1" applyBorder="1" applyAlignment="1">
      <alignment vertical="center"/>
    </xf>
    <xf numFmtId="166" fontId="12" fillId="0" borderId="1" xfId="2" applyNumberFormat="1" applyFont="1" applyBorder="1" applyAlignment="1">
      <alignment horizontal="center" vertical="center" wrapText="1"/>
    </xf>
    <xf numFmtId="166" fontId="12" fillId="0" borderId="1" xfId="2" applyNumberFormat="1" applyFont="1" applyBorder="1"/>
    <xf numFmtId="0" fontId="15" fillId="0" borderId="1" xfId="0" applyFont="1" applyBorder="1"/>
    <xf numFmtId="1" fontId="15" fillId="0" borderId="1" xfId="0" applyNumberFormat="1" applyFont="1" applyBorder="1" applyAlignment="1">
      <alignment horizontal="center"/>
    </xf>
    <xf numFmtId="0" fontId="15" fillId="2" borderId="0" xfId="3" applyFont="1" applyFill="1" applyAlignment="1">
      <alignment horizontal="left"/>
    </xf>
    <xf numFmtId="0" fontId="12" fillId="0" borderId="1" xfId="0" applyFont="1" applyBorder="1" applyAlignment="1">
      <alignment horizontal="center"/>
    </xf>
    <xf numFmtId="0" fontId="17" fillId="2" borderId="0" xfId="3" applyFont="1" applyFill="1" applyAlignment="1">
      <alignment horizontal="center"/>
    </xf>
    <xf numFmtId="0" fontId="19" fillId="0" borderId="0" xfId="0" applyFont="1"/>
    <xf numFmtId="0" fontId="19" fillId="0" borderId="0" xfId="0" applyFont="1" applyAlignment="1">
      <alignment horizontal="center" vertical="center"/>
    </xf>
    <xf numFmtId="37" fontId="12" fillId="0" borderId="1" xfId="2" applyNumberFormat="1" applyFont="1" applyBorder="1" applyAlignment="1">
      <alignment horizontal="center" vertical="center"/>
    </xf>
    <xf numFmtId="167" fontId="22" fillId="2" borderId="0" xfId="3" applyNumberFormat="1" applyFont="1" applyFill="1" applyAlignment="1">
      <alignment horizontal="center"/>
    </xf>
    <xf numFmtId="0" fontId="3" fillId="2" borderId="1" xfId="0" applyFont="1" applyFill="1" applyBorder="1" applyAlignment="1">
      <alignment horizontal="center" vertical="center"/>
    </xf>
    <xf numFmtId="165" fontId="15" fillId="0" borderId="1" xfId="2" applyNumberFormat="1" applyFont="1" applyBorder="1" applyAlignment="1">
      <alignment horizontal="center"/>
    </xf>
    <xf numFmtId="0" fontId="10" fillId="0" borderId="1" xfId="0" applyFont="1" applyBorder="1" applyAlignment="1">
      <alignment horizontal="center" vertical="center" wrapText="1"/>
    </xf>
    <xf numFmtId="0" fontId="15" fillId="2" borderId="0" xfId="3" applyFont="1" applyFill="1" applyAlignment="1">
      <alignment horizontal="center" vertical="center"/>
    </xf>
    <xf numFmtId="0" fontId="18" fillId="2" borderId="0" xfId="0" applyFont="1" applyFill="1"/>
    <xf numFmtId="14" fontId="8" fillId="2" borderId="1" xfId="0" applyNumberFormat="1" applyFont="1" applyFill="1" applyBorder="1" applyAlignment="1">
      <alignment horizontal="center" vertical="center"/>
    </xf>
    <xf numFmtId="14" fontId="23" fillId="2" borderId="1" xfId="2" applyNumberFormat="1" applyFont="1" applyFill="1" applyBorder="1" applyAlignment="1">
      <alignment horizontal="center" vertical="center" wrapText="1"/>
    </xf>
    <xf numFmtId="49" fontId="11" fillId="2" borderId="1" xfId="0" applyNumberFormat="1" applyFont="1" applyFill="1" applyBorder="1" applyAlignment="1">
      <alignment horizontal="center" vertical="center"/>
    </xf>
    <xf numFmtId="0" fontId="7" fillId="2" borderId="1" xfId="0" applyFont="1" applyFill="1" applyBorder="1" applyAlignment="1">
      <alignment horizontal="center" vertical="center"/>
    </xf>
    <xf numFmtId="0" fontId="7" fillId="2" borderId="4" xfId="0" applyFont="1" applyFill="1" applyBorder="1" applyAlignment="1">
      <alignment horizontal="center" vertical="center" wrapText="1"/>
    </xf>
    <xf numFmtId="0" fontId="22" fillId="0" borderId="1" xfId="0" applyFont="1" applyBorder="1" applyAlignment="1">
      <alignment horizontal="center" vertical="center" wrapText="1"/>
    </xf>
    <xf numFmtId="49" fontId="3" fillId="2" borderId="5" xfId="0" applyNumberFormat="1" applyFont="1" applyFill="1" applyBorder="1" applyAlignment="1">
      <alignment horizontal="left" vertical="center"/>
    </xf>
    <xf numFmtId="9" fontId="3" fillId="2" borderId="1" xfId="0" applyNumberFormat="1" applyFont="1" applyFill="1" applyBorder="1" applyAlignment="1">
      <alignment horizontal="center" vertical="center" wrapText="1"/>
    </xf>
    <xf numFmtId="165" fontId="13" fillId="2" borderId="0" xfId="2" applyNumberFormat="1" applyFont="1" applyFill="1"/>
    <xf numFmtId="165" fontId="11" fillId="2" borderId="0" xfId="2" applyNumberFormat="1" applyFont="1" applyFill="1" applyAlignment="1">
      <alignment horizontal="center" wrapText="1"/>
    </xf>
    <xf numFmtId="0" fontId="3" fillId="2" borderId="1" xfId="0" applyFont="1" applyFill="1" applyBorder="1" applyAlignment="1">
      <alignment horizontal="left" vertical="center"/>
    </xf>
    <xf numFmtId="0" fontId="2" fillId="2" borderId="0" xfId="3" applyFill="1" applyAlignment="1">
      <alignment horizontal="left"/>
    </xf>
    <xf numFmtId="0" fontId="19" fillId="2" borderId="0" xfId="0" applyFont="1" applyFill="1" applyAlignment="1">
      <alignment horizontal="left" vertical="center"/>
    </xf>
    <xf numFmtId="0" fontId="15" fillId="2" borderId="1" xfId="3" applyFont="1" applyFill="1" applyBorder="1" applyAlignment="1">
      <alignment horizontal="center" vertical="center"/>
    </xf>
    <xf numFmtId="0" fontId="15" fillId="2" borderId="1" xfId="3" applyFont="1" applyFill="1" applyBorder="1" applyAlignment="1">
      <alignment horizontal="center" vertical="center" wrapText="1"/>
    </xf>
    <xf numFmtId="166" fontId="3" fillId="2" borderId="1" xfId="2" applyNumberFormat="1" applyFont="1" applyFill="1" applyBorder="1" applyAlignment="1">
      <alignment horizontal="center" vertical="center"/>
    </xf>
    <xf numFmtId="0" fontId="3" fillId="2" borderId="1" xfId="0" applyFont="1" applyFill="1" applyBorder="1" applyAlignment="1">
      <alignment horizontal="center" vertical="center" wrapText="1"/>
    </xf>
    <xf numFmtId="9" fontId="12" fillId="2" borderId="1" xfId="0" applyNumberFormat="1" applyFont="1" applyFill="1" applyBorder="1" applyAlignment="1">
      <alignment horizontal="center" vertical="center"/>
    </xf>
    <xf numFmtId="0" fontId="5" fillId="2" borderId="1" xfId="0" applyFont="1" applyFill="1" applyBorder="1" applyAlignment="1">
      <alignment horizontal="center" vertical="center" wrapText="1"/>
    </xf>
    <xf numFmtId="0" fontId="15" fillId="2" borderId="5" xfId="3" applyFont="1" applyFill="1" applyBorder="1" applyAlignment="1">
      <alignment horizontal="left" vertical="center" wrapText="1"/>
    </xf>
    <xf numFmtId="0" fontId="15" fillId="2" borderId="6" xfId="3" applyFont="1" applyFill="1" applyBorder="1" applyAlignment="1">
      <alignment horizontal="left" vertical="center" wrapText="1"/>
    </xf>
    <xf numFmtId="49" fontId="12" fillId="2" borderId="5" xfId="0" applyNumberFormat="1" applyFont="1" applyFill="1" applyBorder="1" applyAlignment="1">
      <alignment horizontal="left" vertical="center"/>
    </xf>
    <xf numFmtId="0" fontId="3" fillId="2" borderId="5" xfId="0" applyFont="1" applyFill="1" applyBorder="1" applyAlignment="1">
      <alignment horizontal="left" vertical="center"/>
    </xf>
    <xf numFmtId="165" fontId="5" fillId="2" borderId="6" xfId="2" applyNumberFormat="1" applyFont="1" applyFill="1" applyBorder="1" applyAlignment="1">
      <alignment horizontal="left" vertical="center"/>
    </xf>
    <xf numFmtId="0" fontId="15" fillId="2" borderId="1" xfId="3" applyFont="1" applyFill="1" applyBorder="1" applyAlignment="1">
      <alignment horizontal="left" vertical="center" wrapText="1"/>
    </xf>
    <xf numFmtId="166" fontId="5" fillId="2" borderId="1" xfId="2" applyNumberFormat="1" applyFont="1" applyFill="1" applyBorder="1" applyAlignment="1">
      <alignment horizontal="left" vertical="center"/>
    </xf>
    <xf numFmtId="0" fontId="2" fillId="2" borderId="0" xfId="3" applyFill="1" applyAlignment="1">
      <alignment horizontal="left" vertical="center"/>
    </xf>
    <xf numFmtId="0" fontId="19" fillId="2" borderId="0" xfId="3" applyFont="1" applyFill="1" applyAlignment="1">
      <alignment horizontal="center"/>
    </xf>
    <xf numFmtId="0" fontId="22" fillId="2" borderId="0" xfId="3" applyFont="1" applyFill="1" applyAlignment="1">
      <alignment horizontal="center"/>
    </xf>
    <xf numFmtId="14" fontId="22" fillId="2" borderId="0" xfId="3" applyNumberFormat="1" applyFont="1" applyFill="1" applyAlignment="1">
      <alignment horizontal="center" vertical="center"/>
    </xf>
    <xf numFmtId="0" fontId="19" fillId="2" borderId="0" xfId="0" applyFont="1" applyFill="1" applyAlignment="1">
      <alignment horizontal="center"/>
    </xf>
    <xf numFmtId="0" fontId="19" fillId="2" borderId="0" xfId="0" applyFont="1" applyFill="1"/>
    <xf numFmtId="167" fontId="22" fillId="2" borderId="1" xfId="3" applyNumberFormat="1" applyFont="1" applyFill="1" applyBorder="1" applyAlignment="1">
      <alignment horizontal="center" vertical="center" wrapText="1"/>
    </xf>
    <xf numFmtId="0" fontId="26" fillId="2" borderId="0" xfId="3" applyFont="1" applyFill="1" applyAlignment="1">
      <alignment horizontal="center"/>
    </xf>
    <xf numFmtId="0" fontId="27" fillId="2" borderId="0" xfId="3" applyFont="1" applyFill="1" applyAlignment="1">
      <alignment horizontal="right" vertical="center"/>
    </xf>
    <xf numFmtId="0" fontId="28" fillId="2" borderId="0" xfId="0" applyFont="1" applyFill="1" applyAlignment="1">
      <alignment horizontal="center" vertical="center"/>
    </xf>
    <xf numFmtId="1" fontId="7" fillId="2" borderId="1" xfId="3" applyNumberFormat="1" applyFont="1" applyFill="1" applyBorder="1" applyAlignment="1">
      <alignment horizontal="center" vertical="center" wrapText="1"/>
    </xf>
    <xf numFmtId="37" fontId="5" fillId="2" borderId="6" xfId="2" applyNumberFormat="1" applyFont="1" applyFill="1" applyBorder="1" applyAlignment="1">
      <alignment horizontal="right" vertical="center"/>
    </xf>
    <xf numFmtId="1" fontId="8" fillId="2" borderId="1" xfId="2" quotePrefix="1" applyNumberFormat="1" applyFont="1" applyFill="1" applyBorder="1" applyAlignment="1">
      <alignment horizontal="center" vertical="center"/>
    </xf>
    <xf numFmtId="0" fontId="13" fillId="2" borderId="0" xfId="0" applyFont="1" applyFill="1" applyAlignment="1">
      <alignment vertical="center"/>
    </xf>
    <xf numFmtId="0" fontId="13" fillId="2" borderId="0" xfId="0" applyFont="1" applyFill="1"/>
    <xf numFmtId="0" fontId="2" fillId="2" borderId="0" xfId="3" applyFill="1" applyAlignment="1">
      <alignment horizontal="center" vertical="center"/>
    </xf>
    <xf numFmtId="0" fontId="1" fillId="2" borderId="0" xfId="3" applyFont="1" applyFill="1" applyAlignment="1">
      <alignment horizontal="right" vertical="center"/>
    </xf>
    <xf numFmtId="0" fontId="19"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pplyAlignment="1">
      <alignment horizontal="center"/>
    </xf>
    <xf numFmtId="0" fontId="13" fillId="2" borderId="0" xfId="0" applyFont="1" applyFill="1" applyAlignment="1">
      <alignment horizontal="center" vertical="center"/>
    </xf>
    <xf numFmtId="165" fontId="3" fillId="2" borderId="1" xfId="2" applyNumberFormat="1" applyFont="1" applyFill="1" applyBorder="1" applyAlignment="1">
      <alignment horizontal="center" vertical="center"/>
    </xf>
    <xf numFmtId="165" fontId="5" fillId="2" borderId="1" xfId="2" applyNumberFormat="1" applyFont="1" applyFill="1" applyBorder="1" applyAlignment="1">
      <alignment horizontal="center" vertical="center"/>
    </xf>
    <xf numFmtId="0" fontId="5" fillId="2" borderId="5" xfId="0" applyFont="1" applyFill="1" applyBorder="1" applyAlignment="1">
      <alignment horizontal="left" vertical="center"/>
    </xf>
    <xf numFmtId="1" fontId="11" fillId="2" borderId="1" xfId="2" applyNumberFormat="1" applyFont="1" applyFill="1" applyBorder="1" applyAlignment="1">
      <alignment horizontal="center" vertical="center"/>
    </xf>
    <xf numFmtId="1" fontId="8" fillId="2" borderId="1" xfId="2" applyNumberFormat="1" applyFont="1" applyFill="1" applyBorder="1" applyAlignment="1">
      <alignment horizontal="center" vertical="center"/>
    </xf>
    <xf numFmtId="0" fontId="22" fillId="2" borderId="1" xfId="3" applyFont="1" applyFill="1" applyBorder="1" applyAlignment="1">
      <alignment horizontal="center" vertical="center" wrapText="1"/>
    </xf>
    <xf numFmtId="0" fontId="11" fillId="2" borderId="1" xfId="0" applyFont="1" applyFill="1" applyBorder="1" applyAlignment="1">
      <alignment horizontal="center" vertical="center"/>
    </xf>
    <xf numFmtId="0" fontId="13" fillId="2" borderId="0" xfId="0" applyFont="1" applyFill="1" applyAlignment="1">
      <alignment horizontal="left"/>
    </xf>
    <xf numFmtId="49" fontId="12" fillId="2" borderId="1" xfId="0" applyNumberFormat="1" applyFont="1" applyFill="1" applyBorder="1" applyAlignment="1">
      <alignment horizontal="left" vertical="center"/>
    </xf>
    <xf numFmtId="49" fontId="12" fillId="2" borderId="6" xfId="0" applyNumberFormat="1" applyFont="1" applyFill="1" applyBorder="1" applyAlignment="1">
      <alignment horizontal="left" vertical="center"/>
    </xf>
    <xf numFmtId="49" fontId="12" fillId="2" borderId="1" xfId="0" applyNumberFormat="1" applyFont="1" applyFill="1" applyBorder="1" applyAlignment="1">
      <alignment vertical="center"/>
    </xf>
    <xf numFmtId="49" fontId="12" fillId="2" borderId="5" xfId="0" applyNumberFormat="1" applyFont="1" applyFill="1" applyBorder="1" applyAlignment="1">
      <alignment vertical="center"/>
    </xf>
    <xf numFmtId="49" fontId="12" fillId="2" borderId="6" xfId="0" applyNumberFormat="1" applyFont="1" applyFill="1" applyBorder="1" applyAlignment="1">
      <alignment vertical="center"/>
    </xf>
    <xf numFmtId="166" fontId="8" fillId="2" borderId="1" xfId="2" applyNumberFormat="1" applyFont="1" applyFill="1" applyBorder="1" applyAlignment="1">
      <alignment horizontal="center" vertical="center"/>
    </xf>
    <xf numFmtId="0" fontId="4" fillId="2" borderId="0" xfId="0" applyFont="1" applyFill="1"/>
    <xf numFmtId="0" fontId="4" fillId="2" borderId="0" xfId="0" applyFont="1" applyFill="1" applyAlignment="1">
      <alignment vertical="center"/>
    </xf>
    <xf numFmtId="165" fontId="13" fillId="2" borderId="0" xfId="2" applyNumberFormat="1" applyFont="1" applyFill="1" applyBorder="1" applyAlignment="1">
      <alignment vertical="center"/>
    </xf>
    <xf numFmtId="0" fontId="12" fillId="0" borderId="1" xfId="2" applyNumberFormat="1" applyFont="1" applyBorder="1" applyAlignment="1">
      <alignment horizontal="center" vertical="center"/>
    </xf>
    <xf numFmtId="49" fontId="3" fillId="2" borderId="1" xfId="0" applyNumberFormat="1" applyFont="1" applyFill="1" applyBorder="1" applyAlignment="1">
      <alignment horizontal="left" vertical="center"/>
    </xf>
    <xf numFmtId="49" fontId="3" fillId="2" borderId="6" xfId="0" applyNumberFormat="1" applyFont="1" applyFill="1" applyBorder="1" applyAlignment="1">
      <alignment horizontal="left" vertical="center"/>
    </xf>
    <xf numFmtId="0" fontId="3" fillId="2" borderId="6" xfId="0" applyFont="1" applyFill="1" applyBorder="1" applyAlignment="1">
      <alignment horizontal="left" vertical="center"/>
    </xf>
    <xf numFmtId="49" fontId="8"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49" fontId="8" fillId="2" borderId="1" xfId="0" applyNumberFormat="1" applyFont="1" applyFill="1" applyBorder="1" applyAlignment="1">
      <alignment horizontal="center" vertical="center"/>
    </xf>
    <xf numFmtId="0" fontId="3" fillId="2" borderId="5" xfId="0" applyFont="1" applyFill="1" applyBorder="1" applyAlignment="1">
      <alignment horizontal="left" vertical="center" wrapText="1"/>
    </xf>
    <xf numFmtId="0" fontId="8" fillId="2" borderId="1" xfId="0" applyFont="1" applyFill="1" applyBorder="1" applyAlignment="1">
      <alignment horizontal="center" vertical="center"/>
    </xf>
    <xf numFmtId="0" fontId="32" fillId="2" borderId="0" xfId="0" applyFont="1" applyFill="1"/>
    <xf numFmtId="0" fontId="12" fillId="2" borderId="1" xfId="0" applyFont="1" applyFill="1" applyBorder="1" applyAlignment="1">
      <alignment horizontal="center" vertical="center"/>
    </xf>
    <xf numFmtId="0" fontId="12" fillId="2" borderId="5" xfId="0" applyFont="1" applyFill="1" applyBorder="1" applyAlignment="1">
      <alignment horizontal="left" vertical="center"/>
    </xf>
    <xf numFmtId="0" fontId="12" fillId="2" borderId="6" xfId="0" applyFont="1" applyFill="1" applyBorder="1" applyAlignment="1">
      <alignment horizontal="left" vertical="center"/>
    </xf>
    <xf numFmtId="0" fontId="32" fillId="2" borderId="0" xfId="0" applyFont="1" applyFill="1" applyAlignment="1">
      <alignment vertical="center"/>
    </xf>
    <xf numFmtId="0" fontId="15" fillId="2" borderId="0" xfId="3" applyFont="1" applyFill="1" applyAlignment="1">
      <alignment horizontal="center"/>
    </xf>
    <xf numFmtId="0" fontId="23" fillId="2" borderId="1" xfId="0" applyFont="1" applyFill="1" applyBorder="1" applyAlignment="1">
      <alignment horizontal="center" vertical="center"/>
    </xf>
    <xf numFmtId="0" fontId="4" fillId="2" borderId="0" xfId="0" quotePrefix="1" applyFont="1" applyFill="1" applyAlignment="1">
      <alignment vertical="center"/>
    </xf>
    <xf numFmtId="1" fontId="30" fillId="2" borderId="1" xfId="2" applyNumberFormat="1" applyFont="1" applyFill="1" applyBorder="1" applyAlignment="1">
      <alignment horizontal="center" vertical="center" wrapText="1"/>
    </xf>
    <xf numFmtId="49" fontId="3" fillId="2" borderId="6" xfId="0" applyNumberFormat="1" applyFont="1" applyFill="1" applyBorder="1" applyAlignment="1">
      <alignment vertical="center"/>
    </xf>
    <xf numFmtId="1" fontId="33" fillId="2" borderId="1" xfId="3" applyNumberFormat="1" applyFont="1" applyFill="1" applyBorder="1" applyAlignment="1">
      <alignment horizontal="center" vertical="center" wrapText="1"/>
    </xf>
    <xf numFmtId="0" fontId="12" fillId="2" borderId="1" xfId="0" quotePrefix="1" applyFont="1" applyFill="1" applyBorder="1" applyAlignment="1">
      <alignment horizontal="center" vertical="center"/>
    </xf>
    <xf numFmtId="14" fontId="11" fillId="2" borderId="1" xfId="0" applyNumberFormat="1" applyFont="1" applyFill="1" applyBorder="1" applyAlignment="1">
      <alignment horizontal="center" vertical="center"/>
    </xf>
    <xf numFmtId="0" fontId="11" fillId="2" borderId="0" xfId="0" applyFont="1" applyFill="1" applyAlignment="1">
      <alignment horizontal="center"/>
    </xf>
    <xf numFmtId="0" fontId="23" fillId="2" borderId="1" xfId="0" applyFont="1" applyFill="1" applyBorder="1" applyAlignment="1">
      <alignment horizontal="center" vertical="center" wrapText="1"/>
    </xf>
    <xf numFmtId="0" fontId="12" fillId="2" borderId="1" xfId="7" applyFont="1" applyFill="1" applyBorder="1" applyAlignment="1">
      <alignment vertical="center"/>
    </xf>
    <xf numFmtId="0" fontId="12" fillId="2" borderId="5" xfId="7" applyFont="1" applyFill="1" applyBorder="1" applyAlignment="1">
      <alignment vertical="center"/>
    </xf>
    <xf numFmtId="1" fontId="3" fillId="2" borderId="1" xfId="2" applyNumberFormat="1" applyFont="1" applyFill="1" applyBorder="1" applyAlignment="1">
      <alignment horizontal="center" vertical="center"/>
    </xf>
    <xf numFmtId="49" fontId="12" fillId="2" borderId="1" xfId="0" applyNumberFormat="1" applyFont="1" applyFill="1" applyBorder="1" applyAlignment="1">
      <alignment horizontal="center" vertical="center"/>
    </xf>
    <xf numFmtId="14" fontId="5" fillId="2" borderId="1" xfId="0" applyNumberFormat="1" applyFont="1" applyFill="1" applyBorder="1" applyAlignment="1">
      <alignment horizontal="center" vertical="center"/>
    </xf>
    <xf numFmtId="165" fontId="5" fillId="2" borderId="1" xfId="0" applyNumberFormat="1" applyFont="1" applyFill="1" applyBorder="1" applyAlignment="1">
      <alignment horizontal="center" vertical="center" wrapText="1"/>
    </xf>
    <xf numFmtId="167" fontId="5" fillId="2" borderId="1" xfId="0" applyNumberFormat="1" applyFont="1" applyFill="1" applyBorder="1" applyAlignment="1">
      <alignment horizontal="center" vertical="center"/>
    </xf>
    <xf numFmtId="0" fontId="11" fillId="2" borderId="1" xfId="0" applyFont="1" applyFill="1" applyBorder="1" applyAlignment="1">
      <alignment horizontal="center" vertical="center" wrapText="1"/>
    </xf>
    <xf numFmtId="0" fontId="11" fillId="2" borderId="1" xfId="7" applyFont="1" applyFill="1" applyBorder="1" applyAlignment="1">
      <alignment horizontal="center" vertical="center"/>
    </xf>
    <xf numFmtId="1" fontId="8" fillId="2" borderId="1" xfId="3" applyNumberFormat="1" applyFont="1" applyFill="1" applyBorder="1" applyAlignment="1">
      <alignment horizontal="center" vertical="center" wrapText="1"/>
    </xf>
    <xf numFmtId="167" fontId="19" fillId="2" borderId="0" xfId="0" applyNumberFormat="1" applyFont="1" applyFill="1" applyAlignment="1">
      <alignment horizontal="center"/>
    </xf>
    <xf numFmtId="0" fontId="36" fillId="2" borderId="0" xfId="0" applyFont="1" applyFill="1"/>
    <xf numFmtId="49" fontId="37" fillId="2" borderId="1" xfId="0" applyNumberFormat="1" applyFont="1" applyFill="1" applyBorder="1" applyAlignment="1">
      <alignment horizontal="center" vertical="center" wrapText="1"/>
    </xf>
    <xf numFmtId="0" fontId="37" fillId="2" borderId="1" xfId="0" applyFont="1" applyFill="1" applyBorder="1" applyAlignment="1">
      <alignment horizontal="center" vertical="center"/>
    </xf>
    <xf numFmtId="1" fontId="33" fillId="2" borderId="1" xfId="2" applyNumberFormat="1" applyFont="1" applyFill="1" applyBorder="1" applyAlignment="1">
      <alignment horizontal="center" vertical="center"/>
    </xf>
    <xf numFmtId="1" fontId="36" fillId="2" borderId="1" xfId="2" applyNumberFormat="1" applyFont="1" applyFill="1" applyBorder="1" applyAlignment="1">
      <alignment horizontal="center" vertical="center"/>
    </xf>
    <xf numFmtId="0" fontId="33" fillId="2" borderId="1" xfId="0" applyFont="1" applyFill="1" applyBorder="1" applyAlignment="1">
      <alignment horizontal="center" vertical="center" wrapText="1"/>
    </xf>
    <xf numFmtId="0" fontId="33" fillId="2" borderId="1" xfId="0" applyFont="1" applyFill="1" applyBorder="1" applyAlignment="1">
      <alignment vertical="center"/>
    </xf>
    <xf numFmtId="0" fontId="38" fillId="2" borderId="0" xfId="3" applyFont="1" applyFill="1" applyAlignment="1">
      <alignment horizontal="right" vertical="center"/>
    </xf>
    <xf numFmtId="0" fontId="39" fillId="2" borderId="0" xfId="3" applyFont="1" applyFill="1" applyAlignment="1">
      <alignment vertical="center"/>
    </xf>
    <xf numFmtId="0" fontId="36" fillId="2" borderId="0" xfId="0" applyFont="1" applyFill="1" applyAlignment="1">
      <alignment horizontal="center" vertical="center"/>
    </xf>
    <xf numFmtId="0" fontId="37" fillId="2" borderId="0" xfId="0" applyFont="1" applyFill="1" applyAlignment="1">
      <alignment horizontal="center" vertical="center"/>
    </xf>
    <xf numFmtId="0" fontId="5" fillId="2" borderId="1" xfId="3" applyFont="1" applyFill="1" applyBorder="1" applyAlignment="1">
      <alignment horizontal="center" vertical="center"/>
    </xf>
    <xf numFmtId="0" fontId="12" fillId="2" borderId="6" xfId="0" applyFont="1" applyFill="1" applyBorder="1" applyAlignment="1">
      <alignment vertical="center"/>
    </xf>
    <xf numFmtId="0" fontId="33" fillId="2" borderId="1" xfId="0" applyFont="1" applyFill="1" applyBorder="1" applyAlignment="1">
      <alignment horizontal="center" vertical="center"/>
    </xf>
    <xf numFmtId="49" fontId="3" fillId="2" borderId="1" xfId="0" applyNumberFormat="1" applyFont="1" applyFill="1" applyBorder="1" applyAlignment="1">
      <alignment vertical="center"/>
    </xf>
    <xf numFmtId="49" fontId="3" fillId="2" borderId="5" xfId="0" applyNumberFormat="1" applyFont="1" applyFill="1" applyBorder="1" applyAlignment="1">
      <alignment vertical="center"/>
    </xf>
    <xf numFmtId="165" fontId="5" fillId="2" borderId="6" xfId="2" applyNumberFormat="1" applyFont="1" applyFill="1" applyBorder="1" applyAlignment="1">
      <alignment horizontal="center" vertical="center"/>
    </xf>
    <xf numFmtId="1" fontId="8" fillId="2" borderId="1" xfId="3" quotePrefix="1" applyNumberFormat="1" applyFont="1" applyFill="1" applyBorder="1" applyAlignment="1">
      <alignment horizontal="center" vertical="center" wrapText="1"/>
    </xf>
    <xf numFmtId="1" fontId="24" fillId="2" borderId="1" xfId="3" applyNumberFormat="1" applyFont="1" applyFill="1" applyBorder="1" applyAlignment="1">
      <alignment horizontal="center" vertical="center" wrapText="1"/>
    </xf>
    <xf numFmtId="49" fontId="11" fillId="2" borderId="1" xfId="0" applyNumberFormat="1" applyFont="1" applyFill="1" applyBorder="1" applyAlignment="1">
      <alignment horizontal="center" vertical="center" wrapText="1"/>
    </xf>
    <xf numFmtId="9" fontId="3" fillId="2" borderId="1" xfId="0" applyNumberFormat="1" applyFont="1" applyFill="1" applyBorder="1" applyAlignment="1">
      <alignment horizontal="center" vertical="center"/>
    </xf>
    <xf numFmtId="14" fontId="8" fillId="2" borderId="1" xfId="0" quotePrefix="1" applyNumberFormat="1" applyFont="1" applyFill="1" applyBorder="1" applyAlignment="1">
      <alignment horizontal="center" vertical="center" wrapText="1"/>
    </xf>
    <xf numFmtId="14" fontId="33" fillId="2" borderId="1" xfId="0" applyNumberFormat="1" applyFont="1" applyFill="1" applyBorder="1" applyAlignment="1">
      <alignment horizontal="center" vertical="center" wrapText="1"/>
    </xf>
    <xf numFmtId="1" fontId="8" fillId="2" borderId="0" xfId="2" applyNumberFormat="1" applyFont="1" applyFill="1" applyBorder="1" applyAlignment="1">
      <alignment horizontal="center" vertical="center"/>
    </xf>
    <xf numFmtId="0" fontId="13" fillId="2" borderId="1" xfId="0" applyFont="1" applyFill="1" applyBorder="1" applyAlignment="1">
      <alignment vertical="center"/>
    </xf>
    <xf numFmtId="1" fontId="11" fillId="2" borderId="1" xfId="2" applyNumberFormat="1" applyFont="1" applyFill="1" applyBorder="1" applyAlignment="1">
      <alignment horizontal="center" vertical="center" wrapText="1"/>
    </xf>
    <xf numFmtId="0" fontId="12" fillId="2" borderId="6" xfId="7" applyFont="1" applyFill="1" applyBorder="1" applyAlignment="1">
      <alignment vertical="center"/>
    </xf>
    <xf numFmtId="0" fontId="3" fillId="2" borderId="1" xfId="0" quotePrefix="1" applyFont="1" applyFill="1" applyBorder="1" applyAlignment="1">
      <alignment horizontal="left" vertical="center" wrapText="1"/>
    </xf>
    <xf numFmtId="49" fontId="3" fillId="2" borderId="1" xfId="0" quotePrefix="1" applyNumberFormat="1" applyFont="1" applyFill="1" applyBorder="1" applyAlignment="1">
      <alignment horizontal="left" vertical="center"/>
    </xf>
    <xf numFmtId="166" fontId="11" fillId="2" borderId="1" xfId="2" applyNumberFormat="1" applyFont="1" applyFill="1" applyBorder="1" applyAlignment="1">
      <alignment horizontal="center" vertical="center"/>
    </xf>
    <xf numFmtId="1" fontId="8" fillId="2" borderId="1" xfId="2" applyNumberFormat="1" applyFont="1" applyFill="1" applyBorder="1" applyAlignment="1">
      <alignment horizontal="center" vertical="center" wrapText="1"/>
    </xf>
    <xf numFmtId="0" fontId="35" fillId="2" borderId="1" xfId="0" applyFont="1" applyFill="1" applyBorder="1" applyAlignment="1">
      <alignment horizontal="center" vertical="center"/>
    </xf>
    <xf numFmtId="49" fontId="25" fillId="2" borderId="1" xfId="0" applyNumberFormat="1" applyFont="1" applyFill="1" applyBorder="1" applyAlignment="1">
      <alignment horizontal="center" vertical="center" wrapText="1"/>
    </xf>
    <xf numFmtId="0" fontId="10" fillId="2" borderId="0" xfId="0" applyFont="1" applyFill="1" applyAlignment="1">
      <alignment horizontal="center" vertical="center"/>
    </xf>
    <xf numFmtId="0" fontId="34" fillId="2" borderId="0" xfId="0" applyFont="1" applyFill="1"/>
    <xf numFmtId="0" fontId="3" fillId="2" borderId="1" xfId="0" applyFont="1" applyFill="1" applyBorder="1" applyAlignment="1">
      <alignment vertical="center"/>
    </xf>
    <xf numFmtId="166" fontId="3" fillId="2" borderId="1" xfId="9" applyNumberFormat="1" applyFont="1" applyFill="1" applyBorder="1" applyAlignment="1">
      <alignment horizontal="center" vertical="center" wrapText="1"/>
    </xf>
    <xf numFmtId="166" fontId="12" fillId="0" borderId="1" xfId="9" applyNumberFormat="1" applyFont="1" applyBorder="1" applyAlignment="1">
      <alignment horizontal="center" vertical="center" wrapText="1"/>
    </xf>
    <xf numFmtId="0" fontId="12" fillId="0" borderId="1" xfId="0" applyFont="1" applyBorder="1" applyAlignment="1">
      <alignment horizontal="center" vertical="center"/>
    </xf>
    <xf numFmtId="166" fontId="12" fillId="0" borderId="1" xfId="2" applyNumberFormat="1" applyFont="1" applyBorder="1" applyAlignment="1">
      <alignment vertical="center"/>
    </xf>
    <xf numFmtId="0" fontId="21" fillId="2" borderId="0" xfId="0" applyFont="1" applyFill="1" applyAlignment="1">
      <alignment horizontal="center" vertical="center"/>
    </xf>
    <xf numFmtId="0" fontId="12" fillId="2" borderId="0" xfId="3" applyFont="1" applyFill="1" applyAlignment="1">
      <alignment horizontal="center"/>
    </xf>
    <xf numFmtId="0" fontId="15" fillId="2" borderId="0" xfId="3" applyFont="1" applyFill="1" applyAlignment="1">
      <alignment horizontal="center"/>
    </xf>
    <xf numFmtId="0" fontId="15" fillId="2" borderId="0" xfId="3" applyFont="1" applyFill="1" applyAlignment="1">
      <alignment horizontal="center" wrapText="1"/>
    </xf>
    <xf numFmtId="0" fontId="14" fillId="2" borderId="0" xfId="3" applyFont="1" applyFill="1" applyAlignment="1">
      <alignment horizontal="center" vertical="top"/>
    </xf>
    <xf numFmtId="0" fontId="14" fillId="3" borderId="0" xfId="3" applyFont="1" applyFill="1" applyAlignment="1">
      <alignment horizontal="center" vertical="center" wrapText="1"/>
    </xf>
    <xf numFmtId="0" fontId="20" fillId="2" borderId="0" xfId="0" applyFont="1" applyFill="1" applyAlignment="1">
      <alignment horizontal="center" vertical="top"/>
    </xf>
    <xf numFmtId="0" fontId="6" fillId="2" borderId="3" xfId="0" applyFont="1" applyFill="1" applyBorder="1" applyAlignment="1">
      <alignment horizontal="center" vertical="center"/>
    </xf>
    <xf numFmtId="0" fontId="5" fillId="2" borderId="0" xfId="3" applyFont="1" applyFill="1" applyAlignment="1">
      <alignment horizontal="center" vertical="center" wrapText="1"/>
    </xf>
    <xf numFmtId="0" fontId="5" fillId="2" borderId="0" xfId="3" applyFont="1" applyFill="1" applyAlignment="1">
      <alignment horizontal="center" vertical="center"/>
    </xf>
    <xf numFmtId="0" fontId="10" fillId="0" borderId="1" xfId="0" applyFont="1" applyBorder="1" applyAlignment="1">
      <alignment horizontal="center" vertical="center" wrapText="1"/>
    </xf>
    <xf numFmtId="0" fontId="1" fillId="0" borderId="0" xfId="3" applyFont="1" applyAlignment="1">
      <alignment horizontal="center" vertical="center"/>
    </xf>
    <xf numFmtId="9" fontId="22" fillId="0" borderId="2" xfId="0" applyNumberFormat="1" applyFont="1" applyBorder="1" applyAlignment="1">
      <alignment horizontal="center" vertical="center"/>
    </xf>
    <xf numFmtId="9" fontId="22" fillId="0" borderId="7" xfId="0" applyNumberFormat="1" applyFont="1" applyBorder="1" applyAlignment="1">
      <alignment horizontal="center" vertical="center"/>
    </xf>
    <xf numFmtId="9" fontId="22" fillId="0" borderId="1" xfId="0" applyNumberFormat="1" applyFont="1" applyBorder="1" applyAlignment="1">
      <alignment horizontal="center" vertical="center"/>
    </xf>
    <xf numFmtId="0" fontId="19" fillId="0" borderId="1" xfId="0" applyFont="1" applyBorder="1" applyAlignment="1">
      <alignment horizontal="left" vertical="center"/>
    </xf>
    <xf numFmtId="0" fontId="19" fillId="2" borderId="1" xfId="0" applyFont="1" applyFill="1" applyBorder="1" applyAlignment="1">
      <alignment horizontal="left" vertical="center" wrapText="1"/>
    </xf>
    <xf numFmtId="0" fontId="7" fillId="0" borderId="0" xfId="3" applyFont="1" applyAlignment="1">
      <alignment horizontal="center" vertical="top" wrapText="1"/>
    </xf>
    <xf numFmtId="0" fontId="21" fillId="0" borderId="0" xfId="0" applyFont="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22" fillId="0" borderId="1" xfId="0" applyFont="1" applyBorder="1" applyAlignment="1">
      <alignment horizontal="center" vertical="center"/>
    </xf>
    <xf numFmtId="0" fontId="19" fillId="0" borderId="1" xfId="0" applyFont="1" applyBorder="1" applyAlignment="1">
      <alignment horizontal="left" vertical="center" wrapText="1"/>
    </xf>
    <xf numFmtId="0" fontId="19" fillId="2" borderId="5" xfId="0" applyFont="1" applyFill="1" applyBorder="1" applyAlignment="1">
      <alignment horizontal="left" vertical="center"/>
    </xf>
    <xf numFmtId="0" fontId="19" fillId="2" borderId="8" xfId="0" applyFont="1" applyFill="1" applyBorder="1" applyAlignment="1">
      <alignment horizontal="left" vertical="center"/>
    </xf>
    <xf numFmtId="0" fontId="19" fillId="2" borderId="6" xfId="0" applyFont="1" applyFill="1" applyBorder="1" applyAlignment="1">
      <alignment horizontal="left" vertical="center"/>
    </xf>
    <xf numFmtId="0" fontId="14" fillId="0" borderId="0" xfId="0" applyFont="1" applyAlignment="1">
      <alignment horizontal="center" vertical="center" wrapText="1"/>
    </xf>
    <xf numFmtId="0" fontId="14" fillId="0" borderId="0" xfId="0" applyFont="1" applyAlignment="1">
      <alignment horizontal="center" vertical="center"/>
    </xf>
    <xf numFmtId="0" fontId="23" fillId="2" borderId="1" xfId="0" applyFont="1" applyFill="1" applyBorder="1" applyAlignment="1">
      <alignment horizontal="center" vertical="center"/>
    </xf>
    <xf numFmtId="0" fontId="23" fillId="2" borderId="1"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3" fillId="2" borderId="4" xfId="0" applyFont="1" applyFill="1" applyBorder="1" applyAlignment="1">
      <alignment horizontal="center" vertical="center" wrapText="1"/>
    </xf>
  </cellXfs>
  <cellStyles count="10">
    <cellStyle name="Bình thường 2" xfId="5" xr:uid="{0F8C2031-2F82-4BFD-A5CB-4790E1DF9BC1}"/>
    <cellStyle name="Comma" xfId="2" builtinId="3"/>
    <cellStyle name="Comma 2" xfId="1" xr:uid="{00000000-0005-0000-0000-000001000000}"/>
    <cellStyle name="Comma 3" xfId="9" xr:uid="{5AE5CA8B-1251-4CA5-89CC-18905BCC2145}"/>
    <cellStyle name="Comma 4" xfId="8" xr:uid="{A8B5925A-5AA2-4957-BDDF-0BAC96E833A6}"/>
    <cellStyle name="Dấu phẩy 2" xfId="4" xr:uid="{EA3D2BA5-1A54-4B44-B6B9-0FF5995D592D}"/>
    <cellStyle name="Dấu phẩy 2 2" xfId="6" xr:uid="{D1EA157D-4A15-486B-A2AA-8B04DAF6C6CC}"/>
    <cellStyle name="Normal" xfId="0" builtinId="0"/>
    <cellStyle name="Normal 2" xfId="3" xr:uid="{00000000-0005-0000-0000-000003000000}"/>
    <cellStyle name="Normal 3" xfId="7" xr:uid="{F5025CE4-C9D7-4991-BD2B-A0CA073DABA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1389873</xdr:colOff>
      <xdr:row>1</xdr:row>
      <xdr:rowOff>242207</xdr:rowOff>
    </xdr:from>
    <xdr:to>
      <xdr:col>8</xdr:col>
      <xdr:colOff>777551</xdr:colOff>
      <xdr:row>1</xdr:row>
      <xdr:rowOff>242207</xdr:rowOff>
    </xdr:to>
    <xdr:cxnSp macro="">
      <xdr:nvCxnSpPr>
        <xdr:cNvPr id="2" name="Straight Connector 1">
          <a:extLst>
            <a:ext uri="{FF2B5EF4-FFF2-40B4-BE49-F238E27FC236}">
              <a16:creationId xmlns:a16="http://schemas.microsoft.com/office/drawing/2014/main" id="{29424A28-5A68-4628-BA4D-AA1DB591D52D}"/>
            </a:ext>
          </a:extLst>
        </xdr:cNvPr>
        <xdr:cNvCxnSpPr/>
      </xdr:nvCxnSpPr>
      <xdr:spPr>
        <a:xfrm>
          <a:off x="6685773" y="451757"/>
          <a:ext cx="1968953"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225356</xdr:colOff>
      <xdr:row>2</xdr:row>
      <xdr:rowOff>9882</xdr:rowOff>
    </xdr:from>
    <xdr:to>
      <xdr:col>2</xdr:col>
      <xdr:colOff>1231980</xdr:colOff>
      <xdr:row>2</xdr:row>
      <xdr:rowOff>9882</xdr:rowOff>
    </xdr:to>
    <xdr:cxnSp macro="">
      <xdr:nvCxnSpPr>
        <xdr:cNvPr id="3" name="Straight Connector 2">
          <a:extLst>
            <a:ext uri="{FF2B5EF4-FFF2-40B4-BE49-F238E27FC236}">
              <a16:creationId xmlns:a16="http://schemas.microsoft.com/office/drawing/2014/main" id="{64D40EA1-C64E-4460-85C6-66E31627CD62}"/>
            </a:ext>
          </a:extLst>
        </xdr:cNvPr>
        <xdr:cNvCxnSpPr/>
      </xdr:nvCxnSpPr>
      <xdr:spPr>
        <a:xfrm>
          <a:off x="1537473" y="690239"/>
          <a:ext cx="100662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184669</xdr:colOff>
      <xdr:row>4</xdr:row>
      <xdr:rowOff>291582</xdr:rowOff>
    </xdr:from>
    <xdr:to>
      <xdr:col>6</xdr:col>
      <xdr:colOff>806704</xdr:colOff>
      <xdr:row>4</xdr:row>
      <xdr:rowOff>291582</xdr:rowOff>
    </xdr:to>
    <xdr:cxnSp macro="">
      <xdr:nvCxnSpPr>
        <xdr:cNvPr id="4" name="Straight Connector 3">
          <a:extLst>
            <a:ext uri="{FF2B5EF4-FFF2-40B4-BE49-F238E27FC236}">
              <a16:creationId xmlns:a16="http://schemas.microsoft.com/office/drawing/2014/main" id="{A065452E-61C8-404A-82D8-9B9761E1DD2B}"/>
            </a:ext>
          </a:extLst>
        </xdr:cNvPr>
        <xdr:cNvCxnSpPr/>
      </xdr:nvCxnSpPr>
      <xdr:spPr>
        <a:xfrm>
          <a:off x="3747019" y="1434582"/>
          <a:ext cx="235558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142875</xdr:colOff>
      <xdr:row>1</xdr:row>
      <xdr:rowOff>247292</xdr:rowOff>
    </xdr:from>
    <xdr:to>
      <xdr:col>8</xdr:col>
      <xdr:colOff>371475</xdr:colOff>
      <xdr:row>1</xdr:row>
      <xdr:rowOff>247292</xdr:rowOff>
    </xdr:to>
    <xdr:cxnSp macro="">
      <xdr:nvCxnSpPr>
        <xdr:cNvPr id="2" name="Straight Connector 1">
          <a:extLst>
            <a:ext uri="{FF2B5EF4-FFF2-40B4-BE49-F238E27FC236}">
              <a16:creationId xmlns:a16="http://schemas.microsoft.com/office/drawing/2014/main" id="{CCB34798-D557-4CD2-93F3-5FA5CF13A2EA}"/>
            </a:ext>
          </a:extLst>
        </xdr:cNvPr>
        <xdr:cNvCxnSpPr/>
      </xdr:nvCxnSpPr>
      <xdr:spPr>
        <a:xfrm>
          <a:off x="5715000" y="456842"/>
          <a:ext cx="20193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285750</xdr:colOff>
      <xdr:row>2</xdr:row>
      <xdr:rowOff>28575</xdr:rowOff>
    </xdr:from>
    <xdr:to>
      <xdr:col>3</xdr:col>
      <xdr:colOff>114300</xdr:colOff>
      <xdr:row>2</xdr:row>
      <xdr:rowOff>28575</xdr:rowOff>
    </xdr:to>
    <xdr:cxnSp macro="">
      <xdr:nvCxnSpPr>
        <xdr:cNvPr id="3" name="Straight Connector 2">
          <a:extLst>
            <a:ext uri="{FF2B5EF4-FFF2-40B4-BE49-F238E27FC236}">
              <a16:creationId xmlns:a16="http://schemas.microsoft.com/office/drawing/2014/main" id="{05665E58-606A-421C-AB1F-6D1DF05775C3}"/>
            </a:ext>
          </a:extLst>
        </xdr:cNvPr>
        <xdr:cNvCxnSpPr/>
      </xdr:nvCxnSpPr>
      <xdr:spPr>
        <a:xfrm>
          <a:off x="1857375" y="676275"/>
          <a:ext cx="9715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723900</xdr:colOff>
      <xdr:row>2</xdr:row>
      <xdr:rowOff>609600</xdr:rowOff>
    </xdr:from>
    <xdr:to>
      <xdr:col>6</xdr:col>
      <xdr:colOff>390525</xdr:colOff>
      <xdr:row>2</xdr:row>
      <xdr:rowOff>609600</xdr:rowOff>
    </xdr:to>
    <xdr:cxnSp macro="">
      <xdr:nvCxnSpPr>
        <xdr:cNvPr id="5" name="Straight Connector 4">
          <a:extLst>
            <a:ext uri="{FF2B5EF4-FFF2-40B4-BE49-F238E27FC236}">
              <a16:creationId xmlns:a16="http://schemas.microsoft.com/office/drawing/2014/main" id="{4E3F15B3-E859-7CAA-649C-E0CE29BB7857}"/>
            </a:ext>
          </a:extLst>
        </xdr:cNvPr>
        <xdr:cNvCxnSpPr/>
      </xdr:nvCxnSpPr>
      <xdr:spPr>
        <a:xfrm>
          <a:off x="3438525" y="1190625"/>
          <a:ext cx="25241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LAN%20ANH/3.NAM%202023/4.CHE%20DO%20CHINH%20SACH/4.CHEDOCHNHSACH_KY3NAM2022_KHOA22D/1.SOTAIKHOAN_KHOA22D_KY3_NAM2022_24112022_BID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DV"/>
      <sheetName val="TH_BIDV_VCB"/>
    </sheetNames>
    <sheetDataSet>
      <sheetData sheetId="0"/>
      <sheetData sheetId="1">
        <row r="2">
          <cell r="D2" t="str">
            <v>2221004297</v>
          </cell>
          <cell r="E2" t="str">
            <v>Lê Thị Hoàng</v>
          </cell>
          <cell r="F2" t="str">
            <v>Thảo</v>
          </cell>
          <cell r="G2" t="str">
            <v>23/03/2004</v>
          </cell>
          <cell r="H2" t="str">
            <v>22DHT01</v>
          </cell>
          <cell r="I2" t="str">
            <v>MGHP</v>
          </cell>
          <cell r="J2">
            <v>1</v>
          </cell>
          <cell r="K2">
            <v>31310001576814</v>
          </cell>
          <cell r="L2" t="str">
            <v>BIDV</v>
          </cell>
          <cell r="M2" t="str">
            <v>BĂC SÀI GÒN</v>
          </cell>
        </row>
        <row r="3">
          <cell r="D3" t="str">
            <v>2221003829</v>
          </cell>
          <cell r="E3" t="str">
            <v>Trịnh Thùy</v>
          </cell>
          <cell r="F3" t="str">
            <v>Linh</v>
          </cell>
          <cell r="G3" t="str">
            <v>09/01/2004</v>
          </cell>
          <cell r="H3" t="str">
            <v>22DKT01</v>
          </cell>
          <cell r="I3" t="str">
            <v>MGHP</v>
          </cell>
          <cell r="J3">
            <v>1</v>
          </cell>
          <cell r="K3">
            <v>31310001582352</v>
          </cell>
          <cell r="L3" t="str">
            <v>BIDV</v>
          </cell>
          <cell r="M3" t="str">
            <v>BĂC SÀI GÒN</v>
          </cell>
        </row>
        <row r="4">
          <cell r="D4" t="str">
            <v>2221000276</v>
          </cell>
          <cell r="E4" t="str">
            <v>Thi Mộc</v>
          </cell>
          <cell r="F4" t="str">
            <v>Tùng</v>
          </cell>
          <cell r="G4" t="str">
            <v>03/07/2004</v>
          </cell>
          <cell r="H4" t="str">
            <v>22DEM01</v>
          </cell>
          <cell r="I4" t="str">
            <v>MGHP</v>
          </cell>
          <cell r="J4">
            <v>0.7</v>
          </cell>
          <cell r="K4">
            <v>31310001576142</v>
          </cell>
          <cell r="L4" t="str">
            <v>BIDV</v>
          </cell>
          <cell r="M4" t="str">
            <v>BĂC SÀI GÒN</v>
          </cell>
        </row>
        <row r="5">
          <cell r="D5" t="str">
            <v>2221001396</v>
          </cell>
          <cell r="E5" t="str">
            <v>Nguyễn Thị Bé</v>
          </cell>
          <cell r="F5" t="str">
            <v>Tâm</v>
          </cell>
          <cell r="G5" t="str">
            <v>15/11/2004</v>
          </cell>
          <cell r="H5" t="str">
            <v>22DMA01</v>
          </cell>
          <cell r="I5" t="str">
            <v>MGHP</v>
          </cell>
          <cell r="J5">
            <v>1</v>
          </cell>
          <cell r="K5">
            <v>31310001584871</v>
          </cell>
          <cell r="L5" t="str">
            <v>BIDV</v>
          </cell>
          <cell r="M5" t="str">
            <v>BĂC SÀI GÒN</v>
          </cell>
        </row>
        <row r="6">
          <cell r="D6" t="str">
            <v>2221004892</v>
          </cell>
          <cell r="E6" t="str">
            <v>Thái Xuân</v>
          </cell>
          <cell r="F6" t="str">
            <v>Hằng</v>
          </cell>
          <cell r="G6" t="str">
            <v>07/03/2004</v>
          </cell>
          <cell r="H6" t="str">
            <v>22DMA04</v>
          </cell>
          <cell r="I6" t="str">
            <v>MGHP</v>
          </cell>
          <cell r="J6">
            <v>1</v>
          </cell>
          <cell r="K6">
            <v>31310001586567</v>
          </cell>
          <cell r="L6" t="str">
            <v>BIDV</v>
          </cell>
          <cell r="M6" t="str">
            <v>BĂC SÀI GÒN</v>
          </cell>
        </row>
        <row r="7">
          <cell r="D7" t="str">
            <v>2221001375</v>
          </cell>
          <cell r="E7" t="str">
            <v>Châu Thị Kim</v>
          </cell>
          <cell r="F7" t="str">
            <v>Oanh</v>
          </cell>
          <cell r="G7" t="str">
            <v>08/03/2004</v>
          </cell>
          <cell r="H7" t="str">
            <v>22DMA04</v>
          </cell>
          <cell r="I7" t="str">
            <v>MGHP</v>
          </cell>
          <cell r="J7">
            <v>1</v>
          </cell>
          <cell r="K7">
            <v>31310001586309</v>
          </cell>
          <cell r="L7" t="str">
            <v>BIDV</v>
          </cell>
          <cell r="M7" t="str">
            <v>BĂC SÀI GÒN</v>
          </cell>
        </row>
        <row r="8">
          <cell r="D8" t="str">
            <v>2221001397</v>
          </cell>
          <cell r="E8" t="str">
            <v>Nông Thị Mỹ</v>
          </cell>
          <cell r="F8" t="str">
            <v>Tâm</v>
          </cell>
          <cell r="G8" t="str">
            <v>28/04/2004</v>
          </cell>
          <cell r="H8" t="str">
            <v>22DMA04</v>
          </cell>
          <cell r="I8" t="str">
            <v>MGHP</v>
          </cell>
          <cell r="J8">
            <v>1</v>
          </cell>
          <cell r="K8">
            <v>31310001586363</v>
          </cell>
          <cell r="L8" t="str">
            <v>BIDV</v>
          </cell>
          <cell r="M8" t="str">
            <v>BĂC SÀI GÒN</v>
          </cell>
        </row>
        <row r="9">
          <cell r="D9" t="str">
            <v>2221001276</v>
          </cell>
          <cell r="E9" t="str">
            <v>Lương Gia</v>
          </cell>
          <cell r="F9" t="str">
            <v>Hào</v>
          </cell>
          <cell r="G9" t="str">
            <v>13/07/2004</v>
          </cell>
          <cell r="H9" t="str">
            <v>22DMA05</v>
          </cell>
          <cell r="I9" t="str">
            <v>MGHP</v>
          </cell>
          <cell r="J9">
            <v>1</v>
          </cell>
          <cell r="K9">
            <v>31310001586594</v>
          </cell>
          <cell r="L9" t="str">
            <v>BIDV</v>
          </cell>
          <cell r="M9" t="str">
            <v>BĂC SÀI GÒN</v>
          </cell>
        </row>
        <row r="10">
          <cell r="D10" t="str">
            <v>2221004899</v>
          </cell>
          <cell r="E10" t="str">
            <v>Sầm Minh</v>
          </cell>
          <cell r="F10" t="str">
            <v>Khoa</v>
          </cell>
          <cell r="G10" t="str">
            <v>26/03/2003</v>
          </cell>
          <cell r="H10" t="str">
            <v>22DMA05</v>
          </cell>
          <cell r="I10" t="str">
            <v>MGHP</v>
          </cell>
          <cell r="J10">
            <v>1</v>
          </cell>
          <cell r="K10">
            <v>31310001586804</v>
          </cell>
          <cell r="L10" t="str">
            <v>BIDV</v>
          </cell>
          <cell r="M10" t="str">
            <v>BĂC SÀI GÒN</v>
          </cell>
        </row>
        <row r="11">
          <cell r="D11" t="str">
            <v>2221001351</v>
          </cell>
          <cell r="E11" t="str">
            <v>Nguyễn Thị Mỹ</v>
          </cell>
          <cell r="F11" t="str">
            <v>Nguyệt</v>
          </cell>
          <cell r="G11" t="str">
            <v>24/01/2004</v>
          </cell>
          <cell r="H11" t="str">
            <v>22DMA05</v>
          </cell>
          <cell r="I11" t="str">
            <v>MGHP</v>
          </cell>
          <cell r="J11">
            <v>1</v>
          </cell>
          <cell r="K11">
            <v>31310001586655</v>
          </cell>
          <cell r="L11" t="str">
            <v>BIDV</v>
          </cell>
          <cell r="M11" t="str">
            <v>BĂC SÀI GÒN</v>
          </cell>
        </row>
        <row r="12">
          <cell r="D12" t="str">
            <v>2221001451</v>
          </cell>
          <cell r="E12" t="str">
            <v>Lý Thanh</v>
          </cell>
          <cell r="F12" t="str">
            <v>Trúc</v>
          </cell>
          <cell r="G12" t="str">
            <v>04/02/2004</v>
          </cell>
          <cell r="H12" t="str">
            <v>22DMA05</v>
          </cell>
          <cell r="I12" t="str">
            <v>MGHP</v>
          </cell>
          <cell r="J12">
            <v>1</v>
          </cell>
          <cell r="K12">
            <v>31310001586752</v>
          </cell>
          <cell r="L12" t="str">
            <v>BIDV</v>
          </cell>
          <cell r="M12" t="str">
            <v>BĂC SÀI GÒN</v>
          </cell>
        </row>
        <row r="13">
          <cell r="D13" t="str">
            <v>2221001338</v>
          </cell>
          <cell r="E13" t="str">
            <v>Lư Thị Thảo</v>
          </cell>
          <cell r="F13" t="str">
            <v>Ngân</v>
          </cell>
          <cell r="G13" t="str">
            <v>11/12/2004</v>
          </cell>
          <cell r="H13" t="str">
            <v>22DMA01</v>
          </cell>
          <cell r="I13" t="str">
            <v>MGHP</v>
          </cell>
          <cell r="J13">
            <v>0.7</v>
          </cell>
          <cell r="K13">
            <v>31310001584765</v>
          </cell>
          <cell r="L13" t="str">
            <v>BIDV</v>
          </cell>
          <cell r="M13" t="str">
            <v>BĂC SÀI GÒN</v>
          </cell>
        </row>
        <row r="14">
          <cell r="D14" t="str">
            <v>2221001230</v>
          </cell>
          <cell r="E14" t="str">
            <v>Lý Hiền</v>
          </cell>
          <cell r="F14" t="str">
            <v>Ái</v>
          </cell>
          <cell r="G14" t="str">
            <v>09/01/2004</v>
          </cell>
          <cell r="H14" t="str">
            <v>22DMA02</v>
          </cell>
          <cell r="I14" t="str">
            <v>MGHP</v>
          </cell>
          <cell r="J14">
            <v>0.7</v>
          </cell>
          <cell r="K14">
            <v>31310001585023</v>
          </cell>
          <cell r="L14" t="str">
            <v>BIDV</v>
          </cell>
          <cell r="M14" t="str">
            <v>BĂC SÀI GÒN</v>
          </cell>
        </row>
        <row r="15">
          <cell r="D15" t="str">
            <v>2221004904</v>
          </cell>
          <cell r="E15" t="str">
            <v>H' Oanh</v>
          </cell>
          <cell r="F15" t="str">
            <v>Niê</v>
          </cell>
          <cell r="G15" t="str">
            <v>12/10/2003</v>
          </cell>
          <cell r="H15" t="str">
            <v>22DMA03</v>
          </cell>
          <cell r="I15" t="str">
            <v>MGHP</v>
          </cell>
          <cell r="J15">
            <v>0.7</v>
          </cell>
          <cell r="K15">
            <v>31310001598696</v>
          </cell>
          <cell r="L15" t="str">
            <v>BIDV</v>
          </cell>
          <cell r="M15" t="str">
            <v>BĂC SÀI GÒN</v>
          </cell>
        </row>
        <row r="16">
          <cell r="D16" t="str">
            <v>2221004902</v>
          </cell>
          <cell r="E16" t="str">
            <v>Triệu Thị Tuyết</v>
          </cell>
          <cell r="F16" t="str">
            <v>Nhi</v>
          </cell>
          <cell r="G16" t="str">
            <v>01/04/2003</v>
          </cell>
          <cell r="H16" t="str">
            <v>22DMA05</v>
          </cell>
          <cell r="I16" t="str">
            <v>MGHP</v>
          </cell>
          <cell r="J16">
            <v>0.7</v>
          </cell>
          <cell r="K16">
            <v>31310001586813</v>
          </cell>
          <cell r="L16" t="str">
            <v>BIDV</v>
          </cell>
          <cell r="M16" t="str">
            <v>BĂC SÀI GÒN</v>
          </cell>
        </row>
        <row r="17">
          <cell r="D17" t="str">
            <v>2221000631</v>
          </cell>
          <cell r="E17" t="str">
            <v>Nguyễn Thị Hồng</v>
          </cell>
          <cell r="F17" t="str">
            <v>Nhung</v>
          </cell>
          <cell r="G17" t="str">
            <v>05/04/2004</v>
          </cell>
          <cell r="H17" t="str">
            <v>22DQT02</v>
          </cell>
          <cell r="I17" t="str">
            <v>MGHP</v>
          </cell>
          <cell r="J17">
            <v>1</v>
          </cell>
          <cell r="K17">
            <v>31310001587737</v>
          </cell>
          <cell r="L17" t="str">
            <v>BIDV</v>
          </cell>
          <cell r="M17" t="str">
            <v>BĂC SÀI GÒN</v>
          </cell>
        </row>
        <row r="18">
          <cell r="D18" t="str">
            <v>2221000353</v>
          </cell>
          <cell r="E18" t="str">
            <v>Hoàng Thế</v>
          </cell>
          <cell r="F18" t="str">
            <v>Anh</v>
          </cell>
          <cell r="G18" t="str">
            <v>10/03/2004</v>
          </cell>
          <cell r="H18" t="str">
            <v>22DQT04</v>
          </cell>
          <cell r="I18" t="str">
            <v>MGHP</v>
          </cell>
          <cell r="J18">
            <v>1</v>
          </cell>
          <cell r="K18">
            <v>31310001588448</v>
          </cell>
          <cell r="L18" t="str">
            <v>BIDV</v>
          </cell>
          <cell r="M18" t="str">
            <v>BĂC SÀI GÒN</v>
          </cell>
        </row>
        <row r="19">
          <cell r="D19" t="str">
            <v>2221000787</v>
          </cell>
          <cell r="E19" t="str">
            <v>Lý Chí</v>
          </cell>
          <cell r="F19" t="str">
            <v>Uy</v>
          </cell>
          <cell r="G19" t="str">
            <v>02/11/2004</v>
          </cell>
          <cell r="H19" t="str">
            <v>22DQT07</v>
          </cell>
          <cell r="I19" t="str">
            <v>MGHP</v>
          </cell>
          <cell r="J19">
            <v>1</v>
          </cell>
          <cell r="K19">
            <v>31310001590300</v>
          </cell>
          <cell r="L19" t="str">
            <v>BIDV</v>
          </cell>
          <cell r="M19" t="str">
            <v>BĂC SÀI GÒN</v>
          </cell>
        </row>
        <row r="20">
          <cell r="D20" t="str">
            <v>2221000377</v>
          </cell>
          <cell r="E20" t="str">
            <v>Trần Thu</v>
          </cell>
          <cell r="F20" t="str">
            <v>Anh</v>
          </cell>
          <cell r="G20" t="str">
            <v>15/09/2004</v>
          </cell>
          <cell r="H20" t="str">
            <v>22DQT08</v>
          </cell>
          <cell r="I20" t="str">
            <v>MGHP</v>
          </cell>
          <cell r="J20">
            <v>1</v>
          </cell>
          <cell r="K20">
            <v>31310001590373</v>
          </cell>
          <cell r="L20" t="str">
            <v>BIDV</v>
          </cell>
          <cell r="M20" t="str">
            <v>BĂC SÀI GÒN</v>
          </cell>
        </row>
        <row r="21">
          <cell r="D21" t="str">
            <v>2221000651</v>
          </cell>
          <cell r="E21" t="str">
            <v>Diệp Nhật</v>
          </cell>
          <cell r="F21" t="str">
            <v>Phương</v>
          </cell>
          <cell r="G21" t="str">
            <v>24/10/2004</v>
          </cell>
          <cell r="H21" t="str">
            <v>22DQT07</v>
          </cell>
          <cell r="I21" t="str">
            <v>MGHP</v>
          </cell>
          <cell r="J21">
            <v>0.7</v>
          </cell>
          <cell r="K21">
            <v>31310001590133</v>
          </cell>
          <cell r="L21" t="str">
            <v>BIDV</v>
          </cell>
          <cell r="M21" t="str">
            <v>BĂC SÀI GÒN</v>
          </cell>
        </row>
        <row r="22">
          <cell r="D22" t="str">
            <v>2221000741</v>
          </cell>
          <cell r="E22" t="str">
            <v>Trần Thị</v>
          </cell>
          <cell r="F22" t="str">
            <v>Tím</v>
          </cell>
          <cell r="G22" t="str">
            <v>21/10/2004</v>
          </cell>
          <cell r="H22" t="str">
            <v>22DQT07</v>
          </cell>
          <cell r="I22" t="str">
            <v>MGHP</v>
          </cell>
          <cell r="J22">
            <v>0.7</v>
          </cell>
          <cell r="K22">
            <v>31310001590258</v>
          </cell>
          <cell r="L22" t="str">
            <v>BIDV</v>
          </cell>
          <cell r="M22" t="str">
            <v>BĂC SÀI GÒN</v>
          </cell>
        </row>
        <row r="23">
          <cell r="D23" t="str">
            <v>2221000428</v>
          </cell>
          <cell r="E23" t="str">
            <v>Lê Thị Mỹ</v>
          </cell>
          <cell r="F23" t="str">
            <v>Duyên</v>
          </cell>
          <cell r="G23" t="str">
            <v>20/03/2004</v>
          </cell>
          <cell r="H23" t="str">
            <v>22DQT01</v>
          </cell>
          <cell r="I23" t="str">
            <v>MGHP</v>
          </cell>
          <cell r="J23">
            <v>0.5</v>
          </cell>
          <cell r="K23">
            <v>31310001586938</v>
          </cell>
          <cell r="L23" t="str">
            <v>BIDV</v>
          </cell>
          <cell r="M23" t="str">
            <v>BĂC SÀI GÒN</v>
          </cell>
        </row>
        <row r="24">
          <cell r="D24" t="str">
            <v>2221000779</v>
          </cell>
          <cell r="E24" t="str">
            <v>Lê Thị Hồng</v>
          </cell>
          <cell r="F24" t="str">
            <v>Tươi</v>
          </cell>
          <cell r="G24" t="str">
            <v>03/02/2004</v>
          </cell>
          <cell r="H24" t="str">
            <v>22DQT09</v>
          </cell>
          <cell r="I24" t="str">
            <v>MGHP</v>
          </cell>
          <cell r="J24">
            <v>0.5</v>
          </cell>
          <cell r="K24">
            <v>31310001591118</v>
          </cell>
          <cell r="L24" t="str">
            <v>BIDV</v>
          </cell>
          <cell r="M24" t="str">
            <v>BĂC SÀI GÒN</v>
          </cell>
        </row>
        <row r="25">
          <cell r="D25" t="str">
            <v>2221003262</v>
          </cell>
          <cell r="E25" t="str">
            <v>Ngọc Thị Minh</v>
          </cell>
          <cell r="F25" t="str">
            <v>Thư</v>
          </cell>
          <cell r="G25" t="str">
            <v>13/01/2004</v>
          </cell>
          <cell r="H25" t="str">
            <v>22DTC05</v>
          </cell>
          <cell r="I25" t="str">
            <v>MGHP</v>
          </cell>
          <cell r="J25">
            <v>0.7</v>
          </cell>
          <cell r="K25">
            <v>31310001595606</v>
          </cell>
          <cell r="L25" t="str">
            <v>BIDV</v>
          </cell>
          <cell r="M25" t="str">
            <v>BĂC SÀI GÒN</v>
          </cell>
        </row>
        <row r="26">
          <cell r="D26" t="str">
            <v>2221003331</v>
          </cell>
          <cell r="E26" t="str">
            <v>Quách Xuân</v>
          </cell>
          <cell r="F26" t="str">
            <v>Trúc</v>
          </cell>
          <cell r="G26" t="str">
            <v>28/03/2004</v>
          </cell>
          <cell r="H26" t="str">
            <v>22DTC04</v>
          </cell>
          <cell r="I26" t="str">
            <v>MGHP</v>
          </cell>
          <cell r="J26">
            <v>0.7</v>
          </cell>
          <cell r="K26">
            <v>31310001595086</v>
          </cell>
          <cell r="L26" t="str">
            <v>BIDV</v>
          </cell>
          <cell r="M26" t="str">
            <v>BĂC SÀI GÒN</v>
          </cell>
        </row>
        <row r="27">
          <cell r="D27" t="str">
            <v>2221003365</v>
          </cell>
          <cell r="E27" t="str">
            <v>Châu Ngọc</v>
          </cell>
          <cell r="F27" t="str">
            <v>Vy</v>
          </cell>
          <cell r="G27" t="str">
            <v>28/04/2004</v>
          </cell>
          <cell r="H27" t="str">
            <v>22DTC01</v>
          </cell>
          <cell r="I27" t="str">
            <v>MGHP</v>
          </cell>
          <cell r="J27">
            <v>1</v>
          </cell>
          <cell r="K27">
            <v>31310001593585</v>
          </cell>
          <cell r="L27" t="str">
            <v>BIDV</v>
          </cell>
          <cell r="M27" t="str">
            <v>BĂC SÀI GÒN</v>
          </cell>
        </row>
        <row r="28">
          <cell r="D28" t="str">
            <v>2221003284</v>
          </cell>
          <cell r="E28" t="str">
            <v>Lê Ngọc Trang</v>
          </cell>
          <cell r="F28" t="str">
            <v>Thy</v>
          </cell>
          <cell r="G28" t="str">
            <v>29/07/2004</v>
          </cell>
          <cell r="H28" t="str">
            <v>22DTC03</v>
          </cell>
          <cell r="I28" t="str">
            <v>MGHP</v>
          </cell>
          <cell r="J28">
            <v>1</v>
          </cell>
          <cell r="K28">
            <v>31310001594588</v>
          </cell>
          <cell r="L28" t="str">
            <v>BIDV</v>
          </cell>
          <cell r="M28" t="str">
            <v>BĂC SÀI GÒN</v>
          </cell>
        </row>
        <row r="29">
          <cell r="D29" t="str">
            <v>2221002321</v>
          </cell>
          <cell r="E29" t="str">
            <v>Trương Văn</v>
          </cell>
          <cell r="F29" t="str">
            <v>Sử</v>
          </cell>
          <cell r="G29" t="str">
            <v>13/02/2004</v>
          </cell>
          <cell r="H29" t="str">
            <v>22DKQ04</v>
          </cell>
          <cell r="I29" t="str">
            <v>MGHP</v>
          </cell>
          <cell r="J29">
            <v>1</v>
          </cell>
          <cell r="K29">
            <v>31310001581483</v>
          </cell>
          <cell r="L29" t="str">
            <v>BIDV</v>
          </cell>
          <cell r="M29" t="str">
            <v>BĂC SÀI GÒN</v>
          </cell>
        </row>
        <row r="30">
          <cell r="D30" t="str">
            <v>2221002206</v>
          </cell>
          <cell r="E30" t="str">
            <v>Đỗ Thị Thu</v>
          </cell>
          <cell r="F30" t="str">
            <v>Hiền</v>
          </cell>
          <cell r="G30" t="str">
            <v>20/09/2004</v>
          </cell>
          <cell r="H30" t="str">
            <v>22DKQ05</v>
          </cell>
          <cell r="I30" t="str">
            <v>MGHP</v>
          </cell>
          <cell r="J30">
            <v>1</v>
          </cell>
          <cell r="K30">
            <v>31310001581809</v>
          </cell>
          <cell r="L30" t="str">
            <v>BIDV</v>
          </cell>
          <cell r="M30" t="str">
            <v>BĂC SÀI GÒN</v>
          </cell>
        </row>
        <row r="31">
          <cell r="D31" t="str">
            <v>2221004265</v>
          </cell>
          <cell r="E31" t="str">
            <v>Hoàng Lâm Thu</v>
          </cell>
          <cell r="F31" t="str">
            <v>Phương</v>
          </cell>
          <cell r="G31"/>
          <cell r="H31" t="str">
            <v>22DHT01</v>
          </cell>
          <cell r="I31" t="str">
            <v>MGHP</v>
          </cell>
          <cell r="J31">
            <v>1</v>
          </cell>
          <cell r="K31">
            <v>31310001576753</v>
          </cell>
          <cell r="L31" t="str">
            <v>BIDV</v>
          </cell>
          <cell r="M31" t="str">
            <v>BĂC SÀI GÒN</v>
          </cell>
        </row>
        <row r="32">
          <cell r="D32" t="str">
            <v>2221000200</v>
          </cell>
          <cell r="E32" t="str">
            <v>Lê Thanh</v>
          </cell>
          <cell r="F32" t="str">
            <v>Vân</v>
          </cell>
          <cell r="G32"/>
          <cell r="H32" t="str">
            <v>22DTA03</v>
          </cell>
          <cell r="I32" t="str">
            <v>MGHP</v>
          </cell>
          <cell r="J32">
            <v>1</v>
          </cell>
          <cell r="K32">
            <v>31310001592573</v>
          </cell>
          <cell r="L32" t="str">
            <v>BIDV</v>
          </cell>
          <cell r="M32" t="str">
            <v>BĂC SÀI GÒN</v>
          </cell>
        </row>
        <row r="33">
          <cell r="D33" t="str">
            <v>2221003835</v>
          </cell>
          <cell r="E33" t="str">
            <v>Vũ Thị Hồng</v>
          </cell>
          <cell r="F33" t="str">
            <v>Lý</v>
          </cell>
          <cell r="G33" t="str">
            <v>Kinh</v>
          </cell>
          <cell r="H33" t="str">
            <v>22DKT01</v>
          </cell>
          <cell r="I33" t="str">
            <v>TCXH</v>
          </cell>
          <cell r="J33">
            <v>100000</v>
          </cell>
          <cell r="K33">
            <v>31310001582370</v>
          </cell>
          <cell r="L33" t="str">
            <v>BIDV</v>
          </cell>
          <cell r="M33" t="str">
            <v>BĂC SÀI GÒN</v>
          </cell>
        </row>
        <row r="34">
          <cell r="D34" t="str">
            <v>2221004904</v>
          </cell>
          <cell r="E34" t="str">
            <v>H' Oanh</v>
          </cell>
          <cell r="F34" t="str">
            <v>Niê</v>
          </cell>
          <cell r="G34" t="str">
            <v>Êđê</v>
          </cell>
          <cell r="H34" t="str">
            <v>22DMA03</v>
          </cell>
          <cell r="I34" t="str">
            <v>TCXH</v>
          </cell>
          <cell r="J34">
            <v>140000</v>
          </cell>
          <cell r="K34">
            <v>31310001598696</v>
          </cell>
          <cell r="L34" t="str">
            <v>BIDV</v>
          </cell>
          <cell r="M34" t="str">
            <v>BĂC SÀI GÒN</v>
          </cell>
        </row>
        <row r="35">
          <cell r="D35" t="str">
            <v>2221004892</v>
          </cell>
          <cell r="E35" t="str">
            <v>Thái Xuân</v>
          </cell>
          <cell r="F35" t="str">
            <v>Hằng</v>
          </cell>
          <cell r="G35" t="str">
            <v>KINH</v>
          </cell>
          <cell r="H35" t="str">
            <v>22DMA04</v>
          </cell>
          <cell r="I35" t="str">
            <v>TCXH</v>
          </cell>
          <cell r="J35">
            <v>100000</v>
          </cell>
          <cell r="K35">
            <v>31310001586567</v>
          </cell>
          <cell r="L35" t="str">
            <v>BIDV</v>
          </cell>
          <cell r="M35" t="str">
            <v>BĂC SÀI GÒN</v>
          </cell>
        </row>
        <row r="36">
          <cell r="D36" t="str">
            <v>2221001375</v>
          </cell>
          <cell r="E36" t="str">
            <v>Châu Thị Kim</v>
          </cell>
          <cell r="F36" t="str">
            <v>Oanh</v>
          </cell>
          <cell r="G36" t="str">
            <v>Chăm</v>
          </cell>
          <cell r="H36" t="str">
            <v>22DMA04</v>
          </cell>
          <cell r="I36" t="str">
            <v>TCXH</v>
          </cell>
          <cell r="J36">
            <v>100000</v>
          </cell>
          <cell r="K36">
            <v>31310001586309</v>
          </cell>
          <cell r="L36" t="str">
            <v>BIDV</v>
          </cell>
          <cell r="M36" t="str">
            <v>BĂC SÀI GÒN</v>
          </cell>
        </row>
        <row r="37">
          <cell r="D37" t="str">
            <v>2221001397</v>
          </cell>
          <cell r="E37" t="str">
            <v>Nông Thị Mỹ</v>
          </cell>
          <cell r="F37" t="str">
            <v>Tâm</v>
          </cell>
          <cell r="G37" t="str">
            <v>Nùng</v>
          </cell>
          <cell r="H37" t="str">
            <v>22DMA04</v>
          </cell>
          <cell r="I37" t="str">
            <v>TCXH</v>
          </cell>
          <cell r="J37">
            <v>100000</v>
          </cell>
          <cell r="K37">
            <v>31310001586363</v>
          </cell>
          <cell r="L37" t="str">
            <v>BIDV</v>
          </cell>
          <cell r="M37" t="str">
            <v>BĂC SÀI GÒN</v>
          </cell>
        </row>
        <row r="38">
          <cell r="D38" t="str">
            <v>2221001294</v>
          </cell>
          <cell r="E38" t="str">
            <v>Vương Thị Tú</v>
          </cell>
          <cell r="F38" t="str">
            <v>Huyền</v>
          </cell>
          <cell r="G38" t="str">
            <v>Nùng</v>
          </cell>
          <cell r="H38" t="str">
            <v>22DMA05</v>
          </cell>
          <cell r="I38" t="str">
            <v>TCXH</v>
          </cell>
          <cell r="J38">
            <v>140000</v>
          </cell>
          <cell r="K38">
            <v>31310001586619</v>
          </cell>
          <cell r="L38" t="str">
            <v>BIDV</v>
          </cell>
          <cell r="M38" t="str">
            <v>BĂC SÀI GÒN</v>
          </cell>
        </row>
        <row r="39">
          <cell r="D39" t="str">
            <v>2221002882</v>
          </cell>
          <cell r="E39" t="str">
            <v>Nguyễn Nìm Minh</v>
          </cell>
          <cell r="F39" t="str">
            <v>Anh</v>
          </cell>
          <cell r="G39" t="str">
            <v>Kinh</v>
          </cell>
          <cell r="H39" t="str">
            <v>22DTC06</v>
          </cell>
          <cell r="I39" t="str">
            <v>TCXH</v>
          </cell>
          <cell r="J39">
            <v>100000</v>
          </cell>
          <cell r="K39">
            <v>31310001595721</v>
          </cell>
          <cell r="L39" t="str">
            <v>BIDV</v>
          </cell>
          <cell r="M39" t="str">
            <v>BĂC SÀI GÒN</v>
          </cell>
        </row>
        <row r="40">
          <cell r="D40" t="str">
            <v>2221002958</v>
          </cell>
          <cell r="E40" t="str">
            <v>Y Minh</v>
          </cell>
          <cell r="F40" t="str">
            <v>Gô</v>
          </cell>
          <cell r="G40" t="str">
            <v>Xê đăng</v>
          </cell>
          <cell r="H40" t="str">
            <v>22DTC09</v>
          </cell>
          <cell r="I40" t="str">
            <v>TCXH</v>
          </cell>
          <cell r="J40">
            <v>140000</v>
          </cell>
          <cell r="K40">
            <v>31310001597383</v>
          </cell>
          <cell r="L40" t="str">
            <v>BIDV</v>
          </cell>
          <cell r="M40" t="str">
            <v>BĂC SÀI GÒN</v>
          </cell>
        </row>
        <row r="41">
          <cell r="D41" t="str">
            <v>2221003166</v>
          </cell>
          <cell r="E41" t="str">
            <v>Hồ Lê Huỳnh</v>
          </cell>
          <cell r="F41" t="str">
            <v>Như</v>
          </cell>
          <cell r="G41" t="str">
            <v>Kinh</v>
          </cell>
          <cell r="H41" t="str">
            <v>22DTC03</v>
          </cell>
          <cell r="I41" t="str">
            <v>TCXH</v>
          </cell>
          <cell r="J41">
            <v>100000</v>
          </cell>
          <cell r="K41">
            <v>31310001594454</v>
          </cell>
          <cell r="L41" t="str">
            <v>BIDV</v>
          </cell>
          <cell r="M41" t="str">
            <v>BĂC SÀI GÒN</v>
          </cell>
        </row>
        <row r="42">
          <cell r="D42" t="str">
            <v>2221001396</v>
          </cell>
          <cell r="E42" t="str">
            <v>Nguyễn Thị Bé</v>
          </cell>
          <cell r="F42" t="str">
            <v>Tâm</v>
          </cell>
          <cell r="G42" t="str">
            <v>Khmer</v>
          </cell>
          <cell r="H42" t="str">
            <v>22DMA01</v>
          </cell>
          <cell r="I42" t="str">
            <v>HTCPHT</v>
          </cell>
          <cell r="J42" t="str">
            <v>60%*1.490.000</v>
          </cell>
          <cell r="K42">
            <v>31310001584871</v>
          </cell>
          <cell r="L42" t="str">
            <v>BIDV</v>
          </cell>
          <cell r="M42" t="str">
            <v>BĂC SÀI GÒN</v>
          </cell>
        </row>
        <row r="43">
          <cell r="D43" t="str">
            <v>2221001375</v>
          </cell>
          <cell r="E43" t="str">
            <v>Châu Thị Kim</v>
          </cell>
          <cell r="F43" t="str">
            <v>Oanh</v>
          </cell>
          <cell r="G43" t="str">
            <v>Chăm</v>
          </cell>
          <cell r="H43" t="str">
            <v>22DMA04</v>
          </cell>
          <cell r="I43" t="str">
            <v>HTCPHT</v>
          </cell>
          <cell r="J43" t="str">
            <v>60%*1.490.000</v>
          </cell>
          <cell r="K43">
            <v>31310001586309</v>
          </cell>
          <cell r="L43" t="str">
            <v>BIDV</v>
          </cell>
          <cell r="M43" t="str">
            <v>BĂC SÀI GÒN</v>
          </cell>
        </row>
        <row r="44">
          <cell r="D44" t="str">
            <v>2221001397</v>
          </cell>
          <cell r="E44" t="str">
            <v>Nông Thị Mỹ</v>
          </cell>
          <cell r="F44" t="str">
            <v>Tâm</v>
          </cell>
          <cell r="G44" t="str">
            <v>Nùng</v>
          </cell>
          <cell r="H44" t="str">
            <v>22DMA04</v>
          </cell>
          <cell r="I44" t="str">
            <v>HTCPHT</v>
          </cell>
          <cell r="J44" t="str">
            <v>60%*1.490.000</v>
          </cell>
          <cell r="K44">
            <v>31310001586363</v>
          </cell>
          <cell r="L44" t="str">
            <v>BIDV</v>
          </cell>
          <cell r="M44" t="str">
            <v>BĂC SÀI GÒN</v>
          </cell>
        </row>
        <row r="45">
          <cell r="D45" t="str">
            <v>2221001276</v>
          </cell>
          <cell r="E45" t="str">
            <v>Lương Gia</v>
          </cell>
          <cell r="F45" t="str">
            <v>Hào</v>
          </cell>
          <cell r="G45" t="str">
            <v>Hoa</v>
          </cell>
          <cell r="H45" t="str">
            <v>22DMA05</v>
          </cell>
          <cell r="I45" t="str">
            <v>HTCPHT</v>
          </cell>
          <cell r="J45" t="str">
            <v>60%*1.490.000</v>
          </cell>
          <cell r="K45">
            <v>31310001586594</v>
          </cell>
          <cell r="L45" t="str">
            <v>BIDV</v>
          </cell>
          <cell r="M45" t="str">
            <v>BĂC SÀI GÒN</v>
          </cell>
        </row>
        <row r="46">
          <cell r="D46" t="str">
            <v>2221004899</v>
          </cell>
          <cell r="E46" t="str">
            <v>Sầm Minh</v>
          </cell>
          <cell r="F46" t="str">
            <v>Khoa</v>
          </cell>
          <cell r="G46" t="str">
            <v>Tày</v>
          </cell>
          <cell r="H46" t="str">
            <v>22DMA05</v>
          </cell>
          <cell r="I46" t="str">
            <v>HTCPHT</v>
          </cell>
          <cell r="J46" t="str">
            <v>60%*1.490.000</v>
          </cell>
          <cell r="K46">
            <v>31310001586804</v>
          </cell>
          <cell r="L46" t="str">
            <v>BIDV</v>
          </cell>
          <cell r="M46" t="str">
            <v>BĂC SÀI GÒN</v>
          </cell>
        </row>
        <row r="47">
          <cell r="D47" t="str">
            <v>2221001351</v>
          </cell>
          <cell r="E47" t="str">
            <v>Nguyễn Thị Mỹ</v>
          </cell>
          <cell r="F47" t="str">
            <v>Nguyệt</v>
          </cell>
          <cell r="G47" t="str">
            <v>Chăm</v>
          </cell>
          <cell r="H47" t="str">
            <v>22DMA05</v>
          </cell>
          <cell r="I47" t="str">
            <v>HTCPHT</v>
          </cell>
          <cell r="J47" t="str">
            <v>60%*1.490.000</v>
          </cell>
          <cell r="K47">
            <v>31310001586655</v>
          </cell>
          <cell r="L47" t="str">
            <v>BIDV</v>
          </cell>
          <cell r="M47" t="str">
            <v>BĂC SÀI GÒN</v>
          </cell>
        </row>
        <row r="48">
          <cell r="D48" t="str">
            <v>2221000353</v>
          </cell>
          <cell r="E48" t="str">
            <v>Hoàng Thế</v>
          </cell>
          <cell r="F48" t="str">
            <v>Anh</v>
          </cell>
          <cell r="G48" t="str">
            <v>Nùng</v>
          </cell>
          <cell r="H48" t="str">
            <v>22DQT04</v>
          </cell>
          <cell r="I48" t="str">
            <v>HTCPHT</v>
          </cell>
          <cell r="J48" t="str">
            <v>60%*1.490.000</v>
          </cell>
          <cell r="K48">
            <v>31310001588448</v>
          </cell>
          <cell r="L48" t="str">
            <v>BIDV</v>
          </cell>
          <cell r="M48" t="str">
            <v>BĂC SÀI GÒN</v>
          </cell>
        </row>
        <row r="49">
          <cell r="D49" t="str">
            <v>2221000787</v>
          </cell>
          <cell r="E49" t="str">
            <v>Lý Chí</v>
          </cell>
          <cell r="F49" t="str">
            <v>Uy</v>
          </cell>
          <cell r="G49" t="str">
            <v>Hoa</v>
          </cell>
          <cell r="H49" t="str">
            <v>22DQT07</v>
          </cell>
          <cell r="I49" t="str">
            <v>HTCPHT</v>
          </cell>
          <cell r="J49" t="str">
            <v>60%*1.490.000</v>
          </cell>
          <cell r="K49">
            <v>31310001590300</v>
          </cell>
          <cell r="L49" t="str">
            <v>BIDV</v>
          </cell>
          <cell r="M49" t="str">
            <v>BĂC SÀI GÒN</v>
          </cell>
        </row>
        <row r="50">
          <cell r="D50" t="str">
            <v>2221003365</v>
          </cell>
          <cell r="E50" t="str">
            <v>Châu Ngọc</v>
          </cell>
          <cell r="F50" t="str">
            <v>Vy</v>
          </cell>
          <cell r="G50" t="str">
            <v>Hoa</v>
          </cell>
          <cell r="H50" t="str">
            <v>22DTC01</v>
          </cell>
          <cell r="I50" t="str">
            <v>HTCPHT</v>
          </cell>
          <cell r="J50" t="str">
            <v>60%*1.490.000</v>
          </cell>
          <cell r="K50">
            <v>31310001593585</v>
          </cell>
          <cell r="L50" t="str">
            <v>BIDV</v>
          </cell>
          <cell r="M50" t="str">
            <v>BĂC SÀI GÒN</v>
          </cell>
        </row>
        <row r="51">
          <cell r="D51" t="str">
            <v>2221002321</v>
          </cell>
          <cell r="E51" t="str">
            <v>Trương Văn</v>
          </cell>
          <cell r="F51" t="str">
            <v>Sử</v>
          </cell>
          <cell r="G51" t="str">
            <v>Hoa</v>
          </cell>
          <cell r="H51" t="str">
            <v>22DKQ04</v>
          </cell>
          <cell r="I51" t="str">
            <v>HTCPHT</v>
          </cell>
          <cell r="J51" t="str">
            <v>60%*1.490.000</v>
          </cell>
          <cell r="K51">
            <v>31310001581483</v>
          </cell>
          <cell r="L51" t="str">
            <v>BIDV</v>
          </cell>
          <cell r="M51" t="str">
            <v>BĂC SÀI GÒN</v>
          </cell>
        </row>
        <row r="52">
          <cell r="D52" t="str">
            <v>2221004169</v>
          </cell>
          <cell r="E52" t="str">
            <v>Quách Ngọc</v>
          </cell>
          <cell r="F52" t="str">
            <v>Hân</v>
          </cell>
          <cell r="G52" t="str">
            <v>13/10/2004</v>
          </cell>
          <cell r="H52" t="str">
            <v>22DHT01</v>
          </cell>
          <cell r="I52" t="str">
            <v>HTHP</v>
          </cell>
          <cell r="J52">
            <v>0.4</v>
          </cell>
          <cell r="K52">
            <v>31310001576531</v>
          </cell>
          <cell r="L52" t="str">
            <v>BIDV</v>
          </cell>
          <cell r="M52" t="str">
            <v>BĂC SÀI GÒN</v>
          </cell>
        </row>
        <row r="53">
          <cell r="D53" t="str">
            <v>2221004258</v>
          </cell>
          <cell r="E53" t="str">
            <v>Nguyễn Thị Kim</v>
          </cell>
          <cell r="F53" t="str">
            <v>Oanh</v>
          </cell>
          <cell r="G53" t="str">
            <v>28/04/2004</v>
          </cell>
          <cell r="H53" t="str">
            <v>22DHT01</v>
          </cell>
          <cell r="I53" t="str">
            <v>HTHP</v>
          </cell>
          <cell r="J53">
            <v>0.4</v>
          </cell>
          <cell r="K53">
            <v>31310001576744</v>
          </cell>
          <cell r="L53" t="str">
            <v>BIDV</v>
          </cell>
          <cell r="M53" t="str">
            <v>BĂC SÀI GÒN</v>
          </cell>
        </row>
        <row r="54">
          <cell r="D54" t="str">
            <v>2221004152</v>
          </cell>
          <cell r="E54" t="str">
            <v>Nguyễn Kim</v>
          </cell>
          <cell r="F54" t="str">
            <v>Dũng</v>
          </cell>
          <cell r="G54" t="str">
            <v>16/11/2004</v>
          </cell>
          <cell r="H54" t="str">
            <v>22DHT02</v>
          </cell>
          <cell r="I54" t="str">
            <v>HTHP</v>
          </cell>
          <cell r="J54">
            <v>0.5</v>
          </cell>
          <cell r="K54">
            <v>31310001576984</v>
          </cell>
          <cell r="L54" t="str">
            <v>BIDV</v>
          </cell>
          <cell r="M54" t="str">
            <v>BĂC SÀI GÒN</v>
          </cell>
        </row>
        <row r="55">
          <cell r="D55" t="str">
            <v>2221004162</v>
          </cell>
          <cell r="E55" t="str">
            <v>Nguyễn Thị Trà</v>
          </cell>
          <cell r="F55" t="str">
            <v>Giang</v>
          </cell>
          <cell r="G55" t="str">
            <v>25/06/2004</v>
          </cell>
          <cell r="H55" t="str">
            <v>22DHT02</v>
          </cell>
          <cell r="I55" t="str">
            <v>HTHP</v>
          </cell>
          <cell r="J55">
            <v>0.5</v>
          </cell>
          <cell r="K55">
            <v>31310001577020</v>
          </cell>
          <cell r="L55" t="str">
            <v>BIDV</v>
          </cell>
          <cell r="M55" t="str">
            <v>BĂC SÀI GÒN</v>
          </cell>
        </row>
        <row r="56">
          <cell r="D56" t="str">
            <v>2221004191</v>
          </cell>
          <cell r="E56" t="str">
            <v>Văn Ngọc Quang</v>
          </cell>
          <cell r="F56" t="str">
            <v>Huy</v>
          </cell>
          <cell r="G56" t="str">
            <v>24/05/2004</v>
          </cell>
          <cell r="H56" t="str">
            <v>22DHT02</v>
          </cell>
          <cell r="I56" t="str">
            <v>HTHP</v>
          </cell>
          <cell r="J56">
            <v>0.4</v>
          </cell>
          <cell r="K56">
            <v>31310001577066</v>
          </cell>
          <cell r="L56" t="str">
            <v>BIDV</v>
          </cell>
          <cell r="M56" t="str">
            <v>BĂC SÀI GÒN</v>
          </cell>
        </row>
        <row r="57">
          <cell r="D57" t="str">
            <v>2221004259</v>
          </cell>
          <cell r="E57" t="str">
            <v>Vũ Hoàng</v>
          </cell>
          <cell r="F57" t="str">
            <v>Oanh</v>
          </cell>
          <cell r="G57" t="str">
            <v>15/06/2004</v>
          </cell>
          <cell r="H57" t="str">
            <v>22DHT02</v>
          </cell>
          <cell r="I57" t="str">
            <v>HTHP</v>
          </cell>
          <cell r="J57">
            <v>0.4</v>
          </cell>
          <cell r="K57">
            <v>31310001577224</v>
          </cell>
          <cell r="L57" t="str">
            <v>BIDV</v>
          </cell>
          <cell r="M57" t="str">
            <v>BĂC SÀI GÒN</v>
          </cell>
        </row>
        <row r="58">
          <cell r="D58" t="str">
            <v>2221004315</v>
          </cell>
          <cell r="E58" t="str">
            <v>Ngô Vũ Anh</v>
          </cell>
          <cell r="F58" t="str">
            <v>Thư</v>
          </cell>
          <cell r="G58" t="str">
            <v>20/01/2004</v>
          </cell>
          <cell r="H58" t="str">
            <v>22DHT02</v>
          </cell>
          <cell r="I58" t="str">
            <v>HTHP</v>
          </cell>
          <cell r="J58">
            <v>0.4</v>
          </cell>
          <cell r="K58">
            <v>31310001577358</v>
          </cell>
          <cell r="L58" t="str">
            <v>BIDV</v>
          </cell>
          <cell r="M58" t="str">
            <v>BĂC SÀI GÒN</v>
          </cell>
        </row>
        <row r="59">
          <cell r="D59" t="str">
            <v>2221004320</v>
          </cell>
          <cell r="E59" t="str">
            <v>Dương Thị Hoài</v>
          </cell>
          <cell r="F59" t="str">
            <v>Thương</v>
          </cell>
          <cell r="G59" t="str">
            <v>15/07/2004</v>
          </cell>
          <cell r="H59" t="str">
            <v>22DHT02</v>
          </cell>
          <cell r="I59" t="str">
            <v>HTHP</v>
          </cell>
          <cell r="J59">
            <v>0.5</v>
          </cell>
          <cell r="K59">
            <v>31310001577367</v>
          </cell>
          <cell r="L59" t="str">
            <v>BIDV</v>
          </cell>
          <cell r="M59" t="str">
            <v>BĂC SÀI GÒN</v>
          </cell>
        </row>
        <row r="60">
          <cell r="D60" t="str">
            <v>2221004217</v>
          </cell>
          <cell r="E60" t="str">
            <v>Trịnh Thị Bích</v>
          </cell>
          <cell r="F60" t="str">
            <v>Loan</v>
          </cell>
          <cell r="G60" t="str">
            <v>02/01/2004</v>
          </cell>
          <cell r="H60" t="str">
            <v>22DHT03</v>
          </cell>
          <cell r="I60" t="str">
            <v>HTHP</v>
          </cell>
          <cell r="J60">
            <v>0.4</v>
          </cell>
          <cell r="K60">
            <v>31310001577622</v>
          </cell>
          <cell r="L60" t="str">
            <v>BIDV</v>
          </cell>
          <cell r="M60" t="str">
            <v>BĂC SÀI GÒN</v>
          </cell>
        </row>
        <row r="61">
          <cell r="D61" t="str">
            <v>2221004246</v>
          </cell>
          <cell r="E61" t="str">
            <v>Phan Thị Kim</v>
          </cell>
          <cell r="F61" t="str">
            <v>Nhi</v>
          </cell>
          <cell r="G61" t="str">
            <v>21/12/2004</v>
          </cell>
          <cell r="H61" t="str">
            <v>22DHT03</v>
          </cell>
          <cell r="I61" t="str">
            <v>HTHP</v>
          </cell>
          <cell r="J61">
            <v>0.4</v>
          </cell>
          <cell r="K61">
            <v>31310001577695</v>
          </cell>
          <cell r="L61" t="str">
            <v>BIDV</v>
          </cell>
          <cell r="M61" t="str">
            <v>BĂC SÀI GÒN</v>
          </cell>
        </row>
        <row r="62">
          <cell r="D62" t="str">
            <v>2221004228</v>
          </cell>
          <cell r="E62" t="str">
            <v>Nguyễn Thảo</v>
          </cell>
          <cell r="F62" t="str">
            <v>My</v>
          </cell>
          <cell r="G62" t="str">
            <v>17/06/2004</v>
          </cell>
          <cell r="H62" t="str">
            <v>22DHT03</v>
          </cell>
          <cell r="I62" t="str">
            <v>HTHP</v>
          </cell>
          <cell r="J62">
            <v>0.5</v>
          </cell>
          <cell r="K62">
            <v>31310001577659</v>
          </cell>
          <cell r="L62" t="str">
            <v>BIDV</v>
          </cell>
          <cell r="M62" t="str">
            <v>BĂC SÀI GÒN</v>
          </cell>
        </row>
        <row r="63">
          <cell r="D63" t="str">
            <v>2221004333</v>
          </cell>
          <cell r="E63" t="str">
            <v>Nguyễn Thị Thu</v>
          </cell>
          <cell r="F63" t="str">
            <v>Trang</v>
          </cell>
          <cell r="G63" t="str">
            <v>25/11/2003</v>
          </cell>
          <cell r="H63" t="str">
            <v>22DHT03</v>
          </cell>
          <cell r="I63" t="str">
            <v>HTHP</v>
          </cell>
          <cell r="J63">
            <v>0.5</v>
          </cell>
          <cell r="K63">
            <v>31310001577880</v>
          </cell>
          <cell r="L63" t="str">
            <v>BIDV</v>
          </cell>
          <cell r="M63" t="str">
            <v>BĂC SÀI GÒN</v>
          </cell>
        </row>
        <row r="64">
          <cell r="D64" t="str">
            <v>2221004290</v>
          </cell>
          <cell r="E64" t="str">
            <v>Dương Quốc</v>
          </cell>
          <cell r="F64" t="str">
            <v>Thắng</v>
          </cell>
          <cell r="G64" t="str">
            <v>22/06/2004</v>
          </cell>
          <cell r="H64" t="str">
            <v>22DHT03</v>
          </cell>
          <cell r="I64" t="str">
            <v>HTHP</v>
          </cell>
          <cell r="J64">
            <v>0.5</v>
          </cell>
          <cell r="K64">
            <v>31310001577756</v>
          </cell>
          <cell r="L64" t="str">
            <v>BIDV</v>
          </cell>
          <cell r="M64" t="str">
            <v>BĂC SÀI GÒN</v>
          </cell>
        </row>
        <row r="65">
          <cell r="D65" t="str">
            <v>2221004296</v>
          </cell>
          <cell r="E65" t="str">
            <v>Hoàng Thị</v>
          </cell>
          <cell r="F65" t="str">
            <v>Thảo</v>
          </cell>
          <cell r="G65" t="str">
            <v>19/02/2004</v>
          </cell>
          <cell r="H65" t="str">
            <v>22DHT05</v>
          </cell>
          <cell r="I65" t="str">
            <v>HTHP</v>
          </cell>
          <cell r="J65">
            <v>0.4</v>
          </cell>
          <cell r="K65">
            <v>31310001578555</v>
          </cell>
          <cell r="L65" t="str">
            <v>BIDV</v>
          </cell>
          <cell r="M65" t="str">
            <v>BĂC SÀI GÒN</v>
          </cell>
        </row>
        <row r="66">
          <cell r="D66" t="str">
            <v>2221003835</v>
          </cell>
          <cell r="E66" t="str">
            <v>Vũ Thị Hồng</v>
          </cell>
          <cell r="F66" t="str">
            <v>Lý</v>
          </cell>
          <cell r="G66" t="str">
            <v>31/08/2004</v>
          </cell>
          <cell r="H66" t="str">
            <v>22DKT01</v>
          </cell>
          <cell r="I66" t="str">
            <v>HTHP</v>
          </cell>
          <cell r="J66">
            <v>0.5</v>
          </cell>
          <cell r="K66">
            <v>31310001582370</v>
          </cell>
          <cell r="L66" t="str">
            <v>BIDV</v>
          </cell>
          <cell r="M66" t="str">
            <v>BĂC SÀI GÒN</v>
          </cell>
        </row>
        <row r="67">
          <cell r="D67" t="str">
            <v>2221003872</v>
          </cell>
          <cell r="E67" t="str">
            <v>Dương Ngọc Huỳnh</v>
          </cell>
          <cell r="F67" t="str">
            <v>Như</v>
          </cell>
          <cell r="G67" t="str">
            <v>12/11/2004</v>
          </cell>
          <cell r="H67" t="str">
            <v>22DKT02</v>
          </cell>
          <cell r="I67" t="str">
            <v>HTHP</v>
          </cell>
          <cell r="J67">
            <v>0.4</v>
          </cell>
          <cell r="K67">
            <v>31310001582945</v>
          </cell>
          <cell r="L67" t="str">
            <v>BIDV</v>
          </cell>
          <cell r="M67" t="str">
            <v>BĂC SÀI GÒN</v>
          </cell>
        </row>
        <row r="68">
          <cell r="D68" t="str">
            <v>2221003884</v>
          </cell>
          <cell r="E68" t="str">
            <v>Cao Hoàng</v>
          </cell>
          <cell r="F68" t="str">
            <v>Phong</v>
          </cell>
          <cell r="G68" t="str">
            <v>21/10/2004</v>
          </cell>
          <cell r="H68" t="str">
            <v>22DKT02</v>
          </cell>
          <cell r="I68" t="str">
            <v>HTHP</v>
          </cell>
          <cell r="J68">
            <v>0.5</v>
          </cell>
          <cell r="K68">
            <v>31310001582981</v>
          </cell>
          <cell r="L68" t="str">
            <v>BIDV</v>
          </cell>
          <cell r="M68" t="str">
            <v>BĂC SÀI GÒN</v>
          </cell>
        </row>
        <row r="69">
          <cell r="D69" t="str">
            <v>2221003918</v>
          </cell>
          <cell r="E69" t="str">
            <v>Bùi Anh</v>
          </cell>
          <cell r="F69" t="str">
            <v>Thơ</v>
          </cell>
          <cell r="G69" t="str">
            <v>21/01/2004</v>
          </cell>
          <cell r="H69" t="str">
            <v>22DKT03</v>
          </cell>
          <cell r="I69" t="str">
            <v>HTHP</v>
          </cell>
          <cell r="J69">
            <v>0.4</v>
          </cell>
          <cell r="K69">
            <v>31310001583540</v>
          </cell>
          <cell r="L69" t="str">
            <v>BIDV</v>
          </cell>
          <cell r="M69" t="str">
            <v>BĂC SÀI GÒN</v>
          </cell>
        </row>
        <row r="70">
          <cell r="D70" t="str">
            <v>2221003917</v>
          </cell>
          <cell r="E70" t="str">
            <v>Lâm Hữu</v>
          </cell>
          <cell r="F70" t="str">
            <v>Thiện</v>
          </cell>
          <cell r="G70" t="str">
            <v>06/12/2004</v>
          </cell>
          <cell r="H70" t="str">
            <v>22DKT03</v>
          </cell>
          <cell r="I70" t="str">
            <v>HTHP</v>
          </cell>
          <cell r="J70">
            <v>0.4</v>
          </cell>
          <cell r="K70">
            <v>31310001583531</v>
          </cell>
          <cell r="L70" t="str">
            <v>BIDV</v>
          </cell>
          <cell r="M70" t="str">
            <v>BĂC SÀI GÒN</v>
          </cell>
        </row>
        <row r="71">
          <cell r="D71" t="str">
            <v>2221003930</v>
          </cell>
          <cell r="E71" t="str">
            <v>Trần Nguyễn Anh</v>
          </cell>
          <cell r="F71" t="str">
            <v>Thư</v>
          </cell>
          <cell r="G71" t="str">
            <v>26/11/2004</v>
          </cell>
          <cell r="H71" t="str">
            <v>22DKT04</v>
          </cell>
          <cell r="I71" t="str">
            <v>HTHP</v>
          </cell>
          <cell r="J71">
            <v>0.4</v>
          </cell>
          <cell r="K71">
            <v>31310001583939</v>
          </cell>
          <cell r="L71" t="str">
            <v>BIDV</v>
          </cell>
          <cell r="M71" t="str">
            <v>BĂC SÀI GÒN</v>
          </cell>
        </row>
        <row r="72">
          <cell r="D72" t="str">
            <v>2221000228</v>
          </cell>
          <cell r="E72" t="str">
            <v>Lê Thị Kim</v>
          </cell>
          <cell r="F72" t="str">
            <v>Hiếu</v>
          </cell>
          <cell r="G72" t="str">
            <v>04/04/2004</v>
          </cell>
          <cell r="H72" t="str">
            <v>22DEM01</v>
          </cell>
          <cell r="I72" t="str">
            <v>HTHP</v>
          </cell>
          <cell r="J72">
            <v>0.4</v>
          </cell>
          <cell r="K72">
            <v>31310001575909</v>
          </cell>
          <cell r="L72" t="str">
            <v>BIDV</v>
          </cell>
          <cell r="M72" t="str">
            <v>BĂC SÀI GÒN</v>
          </cell>
        </row>
        <row r="73">
          <cell r="D73" t="str">
            <v>2221004375</v>
          </cell>
          <cell r="E73" t="str">
            <v>Trần Hùng</v>
          </cell>
          <cell r="F73" t="str">
            <v>Cường</v>
          </cell>
          <cell r="G73" t="str">
            <v>06/05/2004</v>
          </cell>
          <cell r="H73" t="str">
            <v>22DLD01</v>
          </cell>
          <cell r="I73" t="str">
            <v>HTHP</v>
          </cell>
          <cell r="J73">
            <v>0.4</v>
          </cell>
          <cell r="K73">
            <v>31310001584084</v>
          </cell>
          <cell r="L73" t="str">
            <v>BIDV</v>
          </cell>
          <cell r="M73" t="str">
            <v>BĂC SÀI GÒN</v>
          </cell>
        </row>
        <row r="74">
          <cell r="D74" t="str">
            <v>2221000299</v>
          </cell>
          <cell r="E74" t="str">
            <v>Nguyễn Quốc</v>
          </cell>
          <cell r="F74" t="str">
            <v>Hải</v>
          </cell>
          <cell r="G74" t="str">
            <v>26/09/2004</v>
          </cell>
          <cell r="H74" t="str">
            <v>22DTL01</v>
          </cell>
          <cell r="I74" t="str">
            <v>HTHP</v>
          </cell>
          <cell r="J74">
            <v>0.5</v>
          </cell>
          <cell r="K74">
            <v>31310001598100</v>
          </cell>
          <cell r="L74" t="str">
            <v>BIDV</v>
          </cell>
          <cell r="M74" t="str">
            <v>BĂC SÀI GÒN</v>
          </cell>
        </row>
        <row r="75">
          <cell r="D75" t="str">
            <v>2221001237</v>
          </cell>
          <cell r="E75" t="str">
            <v>Nguyễn Thị Như</v>
          </cell>
          <cell r="F75" t="str">
            <v>Anh</v>
          </cell>
          <cell r="G75" t="str">
            <v>08/12/2004</v>
          </cell>
          <cell r="H75" t="str">
            <v>22DMA01</v>
          </cell>
          <cell r="I75" t="str">
            <v>HTHP</v>
          </cell>
          <cell r="J75">
            <v>0.5</v>
          </cell>
          <cell r="K75">
            <v>31310001584507</v>
          </cell>
          <cell r="L75" t="str">
            <v>BIDV</v>
          </cell>
          <cell r="M75" t="str">
            <v>BĂC SÀI GÒN</v>
          </cell>
        </row>
        <row r="76">
          <cell r="D76" t="str">
            <v>2221001270</v>
          </cell>
          <cell r="E76" t="str">
            <v>Hoàng Thị Minh</v>
          </cell>
          <cell r="F76" t="str">
            <v>Hải</v>
          </cell>
          <cell r="G76" t="str">
            <v>11/04/2004</v>
          </cell>
          <cell r="H76" t="str">
            <v>22DMA01</v>
          </cell>
          <cell r="I76" t="str">
            <v>HTHP</v>
          </cell>
          <cell r="J76">
            <v>0.5</v>
          </cell>
          <cell r="K76">
            <v>31310001584552</v>
          </cell>
          <cell r="L76" t="str">
            <v>BIDV</v>
          </cell>
          <cell r="M76" t="str">
            <v>BĂC SÀI GÒN</v>
          </cell>
        </row>
        <row r="77">
          <cell r="D77" t="str">
            <v>2221001300</v>
          </cell>
          <cell r="E77" t="str">
            <v>Đào Văn</v>
          </cell>
          <cell r="F77" t="str">
            <v>Kiệt</v>
          </cell>
          <cell r="G77" t="str">
            <v>10/05/2004</v>
          </cell>
          <cell r="H77" t="str">
            <v>22DMA01</v>
          </cell>
          <cell r="I77" t="str">
            <v>HTHP</v>
          </cell>
          <cell r="J77">
            <v>0.4</v>
          </cell>
          <cell r="K77">
            <v>31310001584631</v>
          </cell>
          <cell r="L77" t="str">
            <v>BIDV</v>
          </cell>
          <cell r="M77" t="str">
            <v>BĂC SÀI GÒN</v>
          </cell>
        </row>
        <row r="78">
          <cell r="D78" t="str">
            <v>2221001428</v>
          </cell>
          <cell r="E78" t="str">
            <v>Trần Thị</v>
          </cell>
          <cell r="F78" t="str">
            <v>Thuý</v>
          </cell>
          <cell r="G78" t="str">
            <v>07/11/2004</v>
          </cell>
          <cell r="H78" t="str">
            <v>22DMA01</v>
          </cell>
          <cell r="I78" t="str">
            <v>HTHP</v>
          </cell>
          <cell r="J78">
            <v>0.5</v>
          </cell>
          <cell r="K78">
            <v>31310001584932</v>
          </cell>
          <cell r="L78" t="str">
            <v>BIDV</v>
          </cell>
          <cell r="M78" t="str">
            <v>BĂC SÀI GÒN</v>
          </cell>
        </row>
        <row r="79">
          <cell r="D79" t="str">
            <v>2221001298</v>
          </cell>
          <cell r="E79" t="str">
            <v>Nguyễn Văn</v>
          </cell>
          <cell r="F79" t="str">
            <v>Khởi</v>
          </cell>
          <cell r="G79" t="str">
            <v>02/02/2004</v>
          </cell>
          <cell r="H79" t="str">
            <v>22DMA01</v>
          </cell>
          <cell r="I79" t="str">
            <v>HTHP</v>
          </cell>
          <cell r="J79">
            <v>0.4</v>
          </cell>
          <cell r="K79">
            <v>31310001584613</v>
          </cell>
          <cell r="L79" t="str">
            <v>BIDV</v>
          </cell>
          <cell r="M79" t="str">
            <v>BĂC SÀI GÒN</v>
          </cell>
        </row>
        <row r="80">
          <cell r="D80" t="str">
            <v>2221001244</v>
          </cell>
          <cell r="E80" t="str">
            <v>Dương Ngọc</v>
          </cell>
          <cell r="F80" t="str">
            <v>Châu</v>
          </cell>
          <cell r="G80" t="str">
            <v>18/01/2004</v>
          </cell>
          <cell r="H80" t="str">
            <v>22DMA02</v>
          </cell>
          <cell r="I80" t="str">
            <v>HTHP</v>
          </cell>
          <cell r="J80">
            <v>0.5</v>
          </cell>
          <cell r="K80">
            <v>31310001585069</v>
          </cell>
          <cell r="L80" t="str">
            <v>BIDV</v>
          </cell>
          <cell r="M80" t="str">
            <v>BĂC SÀI GÒN</v>
          </cell>
        </row>
        <row r="81">
          <cell r="D81" t="str">
            <v>2221001307</v>
          </cell>
          <cell r="E81" t="str">
            <v>Lê Thị Nhã</v>
          </cell>
          <cell r="F81" t="str">
            <v>Linh</v>
          </cell>
          <cell r="G81" t="str">
            <v>23/07/2004</v>
          </cell>
          <cell r="H81" t="str">
            <v>22DMA02</v>
          </cell>
          <cell r="I81" t="str">
            <v>HTHP</v>
          </cell>
          <cell r="J81">
            <v>0.4</v>
          </cell>
          <cell r="K81">
            <v>31310001585184</v>
          </cell>
          <cell r="L81" t="str">
            <v>BIDV</v>
          </cell>
          <cell r="M81" t="str">
            <v>BĂC SÀI GÒN</v>
          </cell>
        </row>
        <row r="82">
          <cell r="D82" t="str">
            <v>2221001317</v>
          </cell>
          <cell r="E82" t="str">
            <v>Trần Thảo</v>
          </cell>
          <cell r="F82" t="str">
            <v>Linh</v>
          </cell>
          <cell r="G82" t="str">
            <v>10/06/2004</v>
          </cell>
          <cell r="H82" t="str">
            <v>22DMA03</v>
          </cell>
          <cell r="I82" t="str">
            <v>HTHP</v>
          </cell>
          <cell r="J82">
            <v>0.4</v>
          </cell>
          <cell r="K82">
            <v>31310001585731</v>
          </cell>
          <cell r="L82" t="str">
            <v>BIDV</v>
          </cell>
          <cell r="M82" t="str">
            <v>BĂC SÀI GÒN</v>
          </cell>
        </row>
        <row r="83">
          <cell r="D83" t="str">
            <v>2221001430</v>
          </cell>
          <cell r="E83" t="str">
            <v>Lương Thị Thu</v>
          </cell>
          <cell r="F83" t="str">
            <v>Thủy</v>
          </cell>
          <cell r="G83" t="str">
            <v>21/07/2004</v>
          </cell>
          <cell r="H83" t="str">
            <v>22DMA04</v>
          </cell>
          <cell r="I83" t="str">
            <v>HTHP</v>
          </cell>
          <cell r="J83">
            <v>0.4</v>
          </cell>
          <cell r="K83">
            <v>31310001586424</v>
          </cell>
          <cell r="L83" t="str">
            <v>BIDV</v>
          </cell>
          <cell r="M83" t="str">
            <v>BĂC SÀI GÒN</v>
          </cell>
        </row>
        <row r="84">
          <cell r="D84" t="str">
            <v>2221001264</v>
          </cell>
          <cell r="E84" t="str">
            <v>Nguyễn Thuỳ</v>
          </cell>
          <cell r="F84" t="str">
            <v>Duyên</v>
          </cell>
          <cell r="G84" t="str">
            <v>16/06/2004</v>
          </cell>
          <cell r="H84" t="str">
            <v>22DMA05</v>
          </cell>
          <cell r="I84" t="str">
            <v>HTHP</v>
          </cell>
          <cell r="J84">
            <v>0.4</v>
          </cell>
          <cell r="K84">
            <v>31310001586585</v>
          </cell>
          <cell r="L84" t="str">
            <v>BIDV</v>
          </cell>
          <cell r="M84" t="str">
            <v>BĂC SÀI GÒN</v>
          </cell>
        </row>
        <row r="85">
          <cell r="D85" t="str">
            <v>2221001372</v>
          </cell>
          <cell r="E85" t="str">
            <v>Huỳnh Hồng</v>
          </cell>
          <cell r="F85" t="str">
            <v>Nhung</v>
          </cell>
          <cell r="G85" t="str">
            <v>29/04/2004</v>
          </cell>
          <cell r="H85" t="str">
            <v>22DMA05</v>
          </cell>
          <cell r="I85" t="str">
            <v>HTHP</v>
          </cell>
          <cell r="J85">
            <v>0.5</v>
          </cell>
          <cell r="K85">
            <v>31310001586664</v>
          </cell>
          <cell r="L85" t="str">
            <v>BIDV</v>
          </cell>
          <cell r="M85" t="str">
            <v>BĂC SÀI GÒN</v>
          </cell>
        </row>
        <row r="86">
          <cell r="D86" t="str">
            <v>2221001374</v>
          </cell>
          <cell r="E86" t="str">
            <v>Nguyễn Võ Mỹ</v>
          </cell>
          <cell r="F86" t="str">
            <v>Nữ</v>
          </cell>
          <cell r="G86" t="str">
            <v>07/09/2004</v>
          </cell>
          <cell r="H86" t="str">
            <v>22DMA05</v>
          </cell>
          <cell r="I86" t="str">
            <v>HTHP</v>
          </cell>
          <cell r="J86">
            <v>0.4</v>
          </cell>
          <cell r="K86">
            <v>31310001586673</v>
          </cell>
          <cell r="L86" t="str">
            <v>BIDV</v>
          </cell>
          <cell r="M86" t="str">
            <v>BĂC SÀI GÒN</v>
          </cell>
        </row>
        <row r="87">
          <cell r="D87" t="str">
            <v>2221001414</v>
          </cell>
          <cell r="E87" t="str">
            <v>Hồ Thị Xuân</v>
          </cell>
          <cell r="F87" t="str">
            <v>Thời</v>
          </cell>
          <cell r="G87" t="str">
            <v>10/01/2004</v>
          </cell>
          <cell r="H87" t="str">
            <v>22DMA05</v>
          </cell>
          <cell r="I87" t="str">
            <v>HTHP</v>
          </cell>
          <cell r="J87">
            <v>0.4</v>
          </cell>
          <cell r="K87">
            <v>31310001586725</v>
          </cell>
          <cell r="L87" t="str">
            <v>BIDV</v>
          </cell>
          <cell r="M87" t="str">
            <v>BĂC SÀI GÒN</v>
          </cell>
        </row>
        <row r="88">
          <cell r="D88" t="str">
            <v>2221000049</v>
          </cell>
          <cell r="E88" t="str">
            <v>Phạm Chí</v>
          </cell>
          <cell r="F88" t="str">
            <v>Hào</v>
          </cell>
          <cell r="G88" t="str">
            <v>25/05/2004</v>
          </cell>
          <cell r="H88" t="str">
            <v>22DTA02</v>
          </cell>
          <cell r="I88" t="str">
            <v>HTHP</v>
          </cell>
          <cell r="J88">
            <v>0.5</v>
          </cell>
          <cell r="K88">
            <v>31310001591729</v>
          </cell>
          <cell r="L88" t="str">
            <v>BIDV</v>
          </cell>
          <cell r="M88" t="str">
            <v>BĂC SÀI GÒN</v>
          </cell>
        </row>
        <row r="89">
          <cell r="D89" t="str">
            <v>2221000086</v>
          </cell>
          <cell r="E89" t="str">
            <v>Trần Thị Trúc</v>
          </cell>
          <cell r="F89" t="str">
            <v>Linh</v>
          </cell>
          <cell r="G89" t="str">
            <v>20/07/2004</v>
          </cell>
          <cell r="H89" t="str">
            <v>22DTA02</v>
          </cell>
          <cell r="I89" t="str">
            <v>HTHP</v>
          </cell>
          <cell r="J89">
            <v>0.4</v>
          </cell>
          <cell r="K89">
            <v>31310001591844</v>
          </cell>
          <cell r="L89" t="str">
            <v>BIDV</v>
          </cell>
          <cell r="M89" t="str">
            <v>BĂC SÀI GÒN</v>
          </cell>
        </row>
        <row r="90">
          <cell r="D90" t="str">
            <v>2221000154</v>
          </cell>
          <cell r="E90" t="str">
            <v>Trần Anh</v>
          </cell>
          <cell r="F90" t="str">
            <v>Thơ</v>
          </cell>
          <cell r="G90" t="str">
            <v>12/02/2004</v>
          </cell>
          <cell r="H90" t="str">
            <v>22DTA02</v>
          </cell>
          <cell r="I90" t="str">
            <v>HTHP</v>
          </cell>
          <cell r="J90">
            <v>0.5</v>
          </cell>
          <cell r="K90">
            <v>31310001592050</v>
          </cell>
          <cell r="L90" t="str">
            <v>BIDV</v>
          </cell>
          <cell r="M90" t="str">
            <v>BĂC SÀI GÒN</v>
          </cell>
        </row>
        <row r="91">
          <cell r="D91" t="str">
            <v>2221000018</v>
          </cell>
          <cell r="E91" t="str">
            <v>Trần Vũ Vân</v>
          </cell>
          <cell r="F91" t="str">
            <v>Anh</v>
          </cell>
          <cell r="G91" t="str">
            <v>06/11/2004</v>
          </cell>
          <cell r="H91" t="str">
            <v>22DTA03</v>
          </cell>
          <cell r="I91" t="str">
            <v>HTHP</v>
          </cell>
          <cell r="J91">
            <v>0.5</v>
          </cell>
          <cell r="K91">
            <v>31310001592157</v>
          </cell>
          <cell r="L91" t="str">
            <v>BIDV</v>
          </cell>
          <cell r="M91" t="str">
            <v>BĂC SÀI GÒN</v>
          </cell>
        </row>
        <row r="92">
          <cell r="D92" t="str">
            <v>2221000043</v>
          </cell>
          <cell r="E92" t="str">
            <v>Nguyễn Thị Ngọc</v>
          </cell>
          <cell r="F92" t="str">
            <v>Hải</v>
          </cell>
          <cell r="G92" t="str">
            <v>22/10/2004</v>
          </cell>
          <cell r="H92" t="str">
            <v>22DTA04</v>
          </cell>
          <cell r="I92" t="str">
            <v>HTHP</v>
          </cell>
          <cell r="J92">
            <v>0.4</v>
          </cell>
          <cell r="K92">
            <v>31310001592759</v>
          </cell>
          <cell r="L92" t="str">
            <v>BIDV</v>
          </cell>
          <cell r="M92" t="str">
            <v>BĂC SÀI GÒN</v>
          </cell>
        </row>
        <row r="93">
          <cell r="D93" t="str">
            <v>2221000082</v>
          </cell>
          <cell r="E93" t="str">
            <v>Mai Mỹ</v>
          </cell>
          <cell r="F93" t="str">
            <v>Linh</v>
          </cell>
          <cell r="G93" t="str">
            <v>09/04/2004</v>
          </cell>
          <cell r="H93" t="str">
            <v>22DTA04</v>
          </cell>
          <cell r="I93" t="str">
            <v>HTHP</v>
          </cell>
          <cell r="J93">
            <v>0.4</v>
          </cell>
          <cell r="K93">
            <v>31310001592856</v>
          </cell>
          <cell r="L93" t="str">
            <v>BIDV</v>
          </cell>
          <cell r="M93" t="str">
            <v>BĂC SÀI GÒN</v>
          </cell>
        </row>
        <row r="94">
          <cell r="D94" t="str">
            <v>2221000357</v>
          </cell>
          <cell r="E94" t="str">
            <v>Lữ Nguyễn Tài</v>
          </cell>
          <cell r="F94" t="str">
            <v>Anh</v>
          </cell>
          <cell r="G94" t="str">
            <v>07/01/2004</v>
          </cell>
          <cell r="H94" t="str">
            <v>22DQT01</v>
          </cell>
          <cell r="I94" t="str">
            <v>HTHP</v>
          </cell>
          <cell r="J94">
            <v>0.4</v>
          </cell>
          <cell r="K94">
            <v>31310001586840</v>
          </cell>
          <cell r="L94" t="str">
            <v>BIDV</v>
          </cell>
          <cell r="M94" t="str">
            <v>BĂC SÀI GÒN</v>
          </cell>
        </row>
        <row r="95">
          <cell r="D95" t="str">
            <v>2221000467</v>
          </cell>
          <cell r="E95" t="str">
            <v>Võ Phước</v>
          </cell>
          <cell r="F95" t="str">
            <v>Hào</v>
          </cell>
          <cell r="G95" t="str">
            <v>19/01/2004</v>
          </cell>
          <cell r="H95" t="str">
            <v>22DQT01</v>
          </cell>
          <cell r="I95" t="str">
            <v>HTHP</v>
          </cell>
          <cell r="J95">
            <v>0.4</v>
          </cell>
          <cell r="K95">
            <v>31310001586983</v>
          </cell>
          <cell r="L95" t="str">
            <v>BIDV</v>
          </cell>
          <cell r="M95" t="str">
            <v>BĂC SÀI GÒN</v>
          </cell>
        </row>
        <row r="96">
          <cell r="D96" t="str">
            <v>2221000783</v>
          </cell>
          <cell r="E96" t="str">
            <v>Phạm Ngọc Như</v>
          </cell>
          <cell r="F96" t="str">
            <v>Tuyền</v>
          </cell>
          <cell r="G96" t="str">
            <v>09/06/2004</v>
          </cell>
          <cell r="H96" t="str">
            <v>22DQT01</v>
          </cell>
          <cell r="I96" t="str">
            <v>HTHP</v>
          </cell>
          <cell r="J96">
            <v>0.4</v>
          </cell>
          <cell r="K96">
            <v>31310001587302</v>
          </cell>
          <cell r="L96" t="str">
            <v>BIDV</v>
          </cell>
          <cell r="M96" t="str">
            <v>BĂC SÀI GÒN</v>
          </cell>
        </row>
        <row r="97">
          <cell r="D97" t="str">
            <v>2221000530</v>
          </cell>
          <cell r="E97" t="str">
            <v>Nguyễn Thị Hoàng</v>
          </cell>
          <cell r="F97" t="str">
            <v>Liên</v>
          </cell>
          <cell r="G97" t="str">
            <v>30/07/2004</v>
          </cell>
          <cell r="H97" t="str">
            <v>22DQT02</v>
          </cell>
          <cell r="I97" t="str">
            <v>HTHP</v>
          </cell>
          <cell r="J97">
            <v>0.5</v>
          </cell>
          <cell r="K97">
            <v>31310001587649</v>
          </cell>
          <cell r="L97" t="str">
            <v>BIDV</v>
          </cell>
          <cell r="M97" t="str">
            <v>BĂC SÀI GÒN</v>
          </cell>
        </row>
        <row r="98">
          <cell r="D98" t="str">
            <v>2221000774</v>
          </cell>
          <cell r="E98" t="str">
            <v>Nguyễn Bá Việt</v>
          </cell>
          <cell r="F98" t="str">
            <v>Tuấn</v>
          </cell>
          <cell r="G98" t="str">
            <v>02/12/2004</v>
          </cell>
          <cell r="H98" t="str">
            <v>22DQT02</v>
          </cell>
          <cell r="I98" t="str">
            <v>HTHP</v>
          </cell>
          <cell r="J98">
            <v>0.4</v>
          </cell>
          <cell r="K98">
            <v>31310001587825</v>
          </cell>
          <cell r="L98" t="str">
            <v>BIDV</v>
          </cell>
          <cell r="M98" t="str">
            <v>BĂC SÀI GÒN</v>
          </cell>
        </row>
        <row r="99">
          <cell r="D99" t="str">
            <v>2221000793</v>
          </cell>
          <cell r="E99" t="str">
            <v>Nguyễn Thị Thùy</v>
          </cell>
          <cell r="F99" t="str">
            <v>Vân</v>
          </cell>
          <cell r="G99" t="str">
            <v>02/10/2004</v>
          </cell>
          <cell r="H99" t="str">
            <v>22DQT02</v>
          </cell>
          <cell r="I99" t="str">
            <v>HTHP</v>
          </cell>
          <cell r="J99">
            <v>0.5</v>
          </cell>
          <cell r="K99">
            <v>31310001587843</v>
          </cell>
          <cell r="L99" t="str">
            <v>BIDV</v>
          </cell>
          <cell r="M99" t="str">
            <v>BĂC SÀI GÒN</v>
          </cell>
        </row>
        <row r="100">
          <cell r="D100" t="str">
            <v>2221000634</v>
          </cell>
          <cell r="E100" t="str">
            <v>Phan Thị Phi</v>
          </cell>
          <cell r="F100" t="str">
            <v>Nhung</v>
          </cell>
          <cell r="G100" t="str">
            <v>05/08/2004</v>
          </cell>
          <cell r="H100" t="str">
            <v>22DQT03</v>
          </cell>
          <cell r="I100" t="str">
            <v>HTHP</v>
          </cell>
          <cell r="J100">
            <v>0.5</v>
          </cell>
          <cell r="K100">
            <v>31310001588138</v>
          </cell>
          <cell r="L100" t="str">
            <v>BIDV</v>
          </cell>
          <cell r="M100" t="str">
            <v>BĂC SÀI GÒN</v>
          </cell>
        </row>
        <row r="101">
          <cell r="D101" t="str">
            <v>2221000776</v>
          </cell>
          <cell r="E101" t="str">
            <v>Phạm Anh</v>
          </cell>
          <cell r="F101" t="str">
            <v>Tuấn</v>
          </cell>
          <cell r="G101" t="str">
            <v>22/07/2004</v>
          </cell>
          <cell r="H101" t="str">
            <v>22DQT03</v>
          </cell>
          <cell r="I101" t="str">
            <v>HTHP</v>
          </cell>
          <cell r="J101">
            <v>0.4</v>
          </cell>
          <cell r="K101">
            <v>31310001588350</v>
          </cell>
          <cell r="L101" t="str">
            <v>BIDV</v>
          </cell>
          <cell r="M101" t="str">
            <v>BĂC SÀI GÒN</v>
          </cell>
        </row>
        <row r="102">
          <cell r="D102" t="str">
            <v>2221000781</v>
          </cell>
          <cell r="E102" t="str">
            <v>Nguyễn Tấn Kim</v>
          </cell>
          <cell r="F102" t="str">
            <v>Tuyền</v>
          </cell>
          <cell r="G102" t="str">
            <v>26/07/2004</v>
          </cell>
          <cell r="H102" t="str">
            <v>22DQT03</v>
          </cell>
          <cell r="I102" t="str">
            <v>HTHP</v>
          </cell>
          <cell r="J102">
            <v>0.4</v>
          </cell>
          <cell r="K102">
            <v>31310001588369</v>
          </cell>
          <cell r="L102" t="str">
            <v>BIDV</v>
          </cell>
          <cell r="M102" t="str">
            <v>BĂC SÀI GÒN</v>
          </cell>
        </row>
        <row r="103">
          <cell r="D103" t="str">
            <v>2221000385</v>
          </cell>
          <cell r="E103" t="str">
            <v>Dương Thị Ngọc</v>
          </cell>
          <cell r="F103" t="str">
            <v>Bích</v>
          </cell>
          <cell r="G103" t="str">
            <v>02/09/2004</v>
          </cell>
          <cell r="H103" t="str">
            <v>22DQT04</v>
          </cell>
          <cell r="I103" t="str">
            <v>HTHP</v>
          </cell>
          <cell r="J103">
            <v>0.4</v>
          </cell>
          <cell r="K103">
            <v>31310001588493</v>
          </cell>
          <cell r="L103" t="str">
            <v>BIDV</v>
          </cell>
          <cell r="M103" t="str">
            <v>BĂC SÀI GÒN</v>
          </cell>
        </row>
        <row r="104">
          <cell r="D104" t="str">
            <v>2221000393</v>
          </cell>
          <cell r="E104" t="str">
            <v>Nguyễn Thị Tuyết</v>
          </cell>
          <cell r="F104" t="str">
            <v>Chi</v>
          </cell>
          <cell r="G104" t="str">
            <v>31/01/2004</v>
          </cell>
          <cell r="H104" t="str">
            <v>22DQT04</v>
          </cell>
          <cell r="I104" t="str">
            <v>HTHP</v>
          </cell>
          <cell r="J104">
            <v>0.4</v>
          </cell>
          <cell r="K104">
            <v>31310001588509</v>
          </cell>
          <cell r="L104" t="str">
            <v>BIDV</v>
          </cell>
          <cell r="M104" t="str">
            <v>BĂC SÀI GÒN</v>
          </cell>
        </row>
        <row r="105">
          <cell r="D105" t="str">
            <v>2221000403</v>
          </cell>
          <cell r="E105" t="str">
            <v>Đổ Thành</v>
          </cell>
          <cell r="F105" t="str">
            <v>Đạt</v>
          </cell>
          <cell r="G105" t="str">
            <v>19/10/2004</v>
          </cell>
          <cell r="H105" t="str">
            <v>22DQT04</v>
          </cell>
          <cell r="I105" t="str">
            <v>HTHP</v>
          </cell>
          <cell r="J105">
            <v>0.4</v>
          </cell>
          <cell r="K105">
            <v>31310001588545</v>
          </cell>
          <cell r="L105" t="str">
            <v>BIDV</v>
          </cell>
          <cell r="M105" t="str">
            <v>BĂC SÀI GÒN</v>
          </cell>
        </row>
        <row r="106">
          <cell r="D106" t="str">
            <v>2221000576</v>
          </cell>
          <cell r="E106" t="str">
            <v>Võ Thị Quỳnh</v>
          </cell>
          <cell r="F106" t="str">
            <v>Nga</v>
          </cell>
          <cell r="G106" t="str">
            <v>23/06/2004</v>
          </cell>
          <cell r="H106" t="str">
            <v>22DQT05</v>
          </cell>
          <cell r="I106" t="str">
            <v>HTHP</v>
          </cell>
          <cell r="J106">
            <v>0.4</v>
          </cell>
          <cell r="K106">
            <v>31310001589131</v>
          </cell>
          <cell r="L106" t="str">
            <v>BIDV</v>
          </cell>
          <cell r="M106" t="str">
            <v>BĂC SÀI GÒN</v>
          </cell>
        </row>
        <row r="107">
          <cell r="D107" t="str">
            <v>2221000538</v>
          </cell>
          <cell r="E107" t="str">
            <v>Nguyễn Thùy</v>
          </cell>
          <cell r="F107" t="str">
            <v>Linh</v>
          </cell>
          <cell r="G107" t="str">
            <v>28/02/2004</v>
          </cell>
          <cell r="H107" t="str">
            <v>22DQT05</v>
          </cell>
          <cell r="I107" t="str">
            <v>HTHP</v>
          </cell>
          <cell r="J107">
            <v>0.4</v>
          </cell>
          <cell r="K107">
            <v>31310001589089</v>
          </cell>
          <cell r="L107" t="str">
            <v>BIDV</v>
          </cell>
          <cell r="M107" t="str">
            <v>BĂC SÀI GÒN</v>
          </cell>
        </row>
        <row r="108">
          <cell r="D108" t="str">
            <v>2221000371</v>
          </cell>
          <cell r="E108" t="str">
            <v>Phạm Thị Hoàng</v>
          </cell>
          <cell r="F108" t="str">
            <v>Anh</v>
          </cell>
          <cell r="G108" t="str">
            <v>02/03/2004</v>
          </cell>
          <cell r="H108" t="str">
            <v>22DQT08</v>
          </cell>
          <cell r="I108" t="str">
            <v>HTHP</v>
          </cell>
          <cell r="J108">
            <v>0.4</v>
          </cell>
          <cell r="K108">
            <v>31310001590364</v>
          </cell>
          <cell r="L108" t="str">
            <v>BIDV</v>
          </cell>
          <cell r="M108" t="str">
            <v>BĂC SÀI GÒN</v>
          </cell>
        </row>
        <row r="109">
          <cell r="D109" t="str">
            <v>2221000639</v>
          </cell>
          <cell r="E109" t="str">
            <v>Lê Minh</v>
          </cell>
          <cell r="F109" t="str">
            <v>Phát</v>
          </cell>
          <cell r="G109" t="str">
            <v>22/05/2004</v>
          </cell>
          <cell r="H109" t="str">
            <v>22DQT08</v>
          </cell>
          <cell r="I109" t="str">
            <v>HTHP</v>
          </cell>
          <cell r="J109">
            <v>0.4</v>
          </cell>
          <cell r="K109">
            <v>31310001590656</v>
          </cell>
          <cell r="L109" t="str">
            <v>BIDV</v>
          </cell>
          <cell r="M109" t="str">
            <v>BĂC SÀI GÒN</v>
          </cell>
        </row>
        <row r="110">
          <cell r="D110" t="str">
            <v>2221000643</v>
          </cell>
          <cell r="E110" t="str">
            <v>Trần Quang</v>
          </cell>
          <cell r="F110" t="str">
            <v>Phú</v>
          </cell>
          <cell r="G110" t="str">
            <v>15/10/2004</v>
          </cell>
          <cell r="H110" t="str">
            <v>22DQT08</v>
          </cell>
          <cell r="I110" t="str">
            <v>HTHP</v>
          </cell>
          <cell r="J110">
            <v>0.4</v>
          </cell>
          <cell r="K110">
            <v>31310001590674</v>
          </cell>
          <cell r="L110" t="str">
            <v>BIDV</v>
          </cell>
          <cell r="M110" t="str">
            <v>BĂC SÀI GÒN</v>
          </cell>
        </row>
        <row r="111">
          <cell r="D111" t="str">
            <v>2221000735</v>
          </cell>
          <cell r="E111" t="str">
            <v>Lại Huỳnh Lan</v>
          </cell>
          <cell r="F111" t="str">
            <v>Tiên</v>
          </cell>
          <cell r="G111" t="str">
            <v>07/10/2004</v>
          </cell>
          <cell r="H111" t="str">
            <v>22DQT08</v>
          </cell>
          <cell r="I111" t="str">
            <v>HTHP</v>
          </cell>
          <cell r="J111">
            <v>0.5</v>
          </cell>
          <cell r="K111">
            <v>31310001590771</v>
          </cell>
          <cell r="L111" t="str">
            <v>BIDV</v>
          </cell>
          <cell r="M111" t="str">
            <v>BĂC SÀI GÒN</v>
          </cell>
        </row>
        <row r="112">
          <cell r="D112" t="str">
            <v>2221000726</v>
          </cell>
          <cell r="E112" t="str">
            <v>Nguyễn Thanh</v>
          </cell>
          <cell r="F112" t="str">
            <v>Thúy</v>
          </cell>
          <cell r="G112" t="str">
            <v>07/06/2004</v>
          </cell>
          <cell r="H112" t="str">
            <v>22DQT09</v>
          </cell>
          <cell r="I112" t="str">
            <v>HTHP</v>
          </cell>
          <cell r="J112">
            <v>0.4</v>
          </cell>
          <cell r="K112">
            <v>31310001591075</v>
          </cell>
          <cell r="L112" t="str">
            <v>BIDV</v>
          </cell>
          <cell r="M112" t="str">
            <v>BĂC SÀI GÒN</v>
          </cell>
        </row>
        <row r="113">
          <cell r="D113" t="str">
            <v>2221002882</v>
          </cell>
          <cell r="E113" t="str">
            <v>Nguyễn Nìm Minh</v>
          </cell>
          <cell r="F113" t="str">
            <v>Anh</v>
          </cell>
          <cell r="G113" t="str">
            <v>12/06/2004</v>
          </cell>
          <cell r="H113" t="str">
            <v>22DTC06</v>
          </cell>
          <cell r="I113" t="str">
            <v>HTHP</v>
          </cell>
          <cell r="J113">
            <v>0.5</v>
          </cell>
          <cell r="K113">
            <v>31310001595721</v>
          </cell>
          <cell r="L113" t="str">
            <v>BIDV</v>
          </cell>
          <cell r="M113" t="str">
            <v>BĂC SÀI GÒN</v>
          </cell>
        </row>
        <row r="114">
          <cell r="D114" t="str">
            <v>2221002950</v>
          </cell>
          <cell r="E114" t="str">
            <v>Nguyễn Thị Mỹ</v>
          </cell>
          <cell r="F114" t="str">
            <v>Duyên</v>
          </cell>
          <cell r="G114" t="str">
            <v>06/03/2004</v>
          </cell>
          <cell r="H114" t="str">
            <v>22DTC06</v>
          </cell>
          <cell r="I114" t="str">
            <v>HTHP</v>
          </cell>
          <cell r="J114">
            <v>0.4</v>
          </cell>
          <cell r="K114">
            <v>31310001595785</v>
          </cell>
          <cell r="L114" t="str">
            <v>BIDV</v>
          </cell>
          <cell r="M114" t="str">
            <v>BĂC SÀI GÒN</v>
          </cell>
        </row>
        <row r="115">
          <cell r="D115" t="str">
            <v>2221003170</v>
          </cell>
          <cell r="E115" t="str">
            <v>Lê Thị Quỳnh</v>
          </cell>
          <cell r="F115" t="str">
            <v>Như</v>
          </cell>
          <cell r="G115" t="str">
            <v>01/09/2004</v>
          </cell>
          <cell r="H115" t="str">
            <v>22DTC06</v>
          </cell>
          <cell r="I115" t="str">
            <v>HTHP</v>
          </cell>
          <cell r="J115">
            <v>0.5</v>
          </cell>
          <cell r="K115">
            <v>31310001595989</v>
          </cell>
          <cell r="L115" t="str">
            <v>BIDV</v>
          </cell>
          <cell r="M115" t="str">
            <v>BĂC SÀI GÒN</v>
          </cell>
        </row>
        <row r="116">
          <cell r="D116" t="str">
            <v>2221003247</v>
          </cell>
          <cell r="E116" t="str">
            <v>Nguyễn Trần Thị Thu</v>
          </cell>
          <cell r="F116" t="str">
            <v>Thảo</v>
          </cell>
          <cell r="G116" t="str">
            <v>22/12/2004</v>
          </cell>
          <cell r="H116" t="str">
            <v>22DTC06</v>
          </cell>
          <cell r="I116" t="str">
            <v>HTHP</v>
          </cell>
          <cell r="J116">
            <v>0.5</v>
          </cell>
          <cell r="K116">
            <v>31310001596025</v>
          </cell>
          <cell r="L116" t="str">
            <v>BIDV</v>
          </cell>
          <cell r="M116" t="str">
            <v>BĂC SÀI GÒN</v>
          </cell>
        </row>
        <row r="117">
          <cell r="D117" t="str">
            <v>2221003242</v>
          </cell>
          <cell r="E117" t="str">
            <v>Lê Đức</v>
          </cell>
          <cell r="F117" t="str">
            <v>Thanh</v>
          </cell>
          <cell r="G117" t="str">
            <v>08/06/2004</v>
          </cell>
          <cell r="H117" t="str">
            <v>22DTC07</v>
          </cell>
          <cell r="I117" t="str">
            <v>HTHP</v>
          </cell>
          <cell r="J117">
            <v>0.5</v>
          </cell>
          <cell r="K117">
            <v>31310001596520</v>
          </cell>
          <cell r="L117" t="str">
            <v>BIDV</v>
          </cell>
          <cell r="M117" t="str">
            <v>BĂC SÀI GÒN</v>
          </cell>
        </row>
        <row r="118">
          <cell r="D118" t="str">
            <v>2221002986</v>
          </cell>
          <cell r="E118" t="str">
            <v>Nguyễn Thị Mỹ</v>
          </cell>
          <cell r="F118" t="str">
            <v>Hạnh</v>
          </cell>
          <cell r="G118" t="str">
            <v>31/01/2004</v>
          </cell>
          <cell r="H118" t="str">
            <v>22DTC08</v>
          </cell>
          <cell r="I118" t="str">
            <v>HTHP</v>
          </cell>
          <cell r="J118">
            <v>0.5</v>
          </cell>
          <cell r="K118">
            <v>31310001596894</v>
          </cell>
          <cell r="L118" t="str">
            <v>BIDV</v>
          </cell>
          <cell r="M118" t="str">
            <v>BĂC SÀI GÒN</v>
          </cell>
        </row>
        <row r="119">
          <cell r="D119" t="str">
            <v>2221002958</v>
          </cell>
          <cell r="E119" t="str">
            <v>Y Minh</v>
          </cell>
          <cell r="F119" t="str">
            <v>Gô</v>
          </cell>
          <cell r="G119" t="str">
            <v>20/11/2004</v>
          </cell>
          <cell r="H119" t="str">
            <v>22DTC09</v>
          </cell>
          <cell r="I119" t="str">
            <v>HTHP</v>
          </cell>
          <cell r="J119">
            <v>0.4</v>
          </cell>
          <cell r="K119">
            <v>31310001597383</v>
          </cell>
          <cell r="L119" t="str">
            <v>BIDV</v>
          </cell>
          <cell r="M119" t="str">
            <v>BĂC SÀI GÒN</v>
          </cell>
        </row>
        <row r="120">
          <cell r="D120" t="str">
            <v>2221003092</v>
          </cell>
          <cell r="E120" t="str">
            <v>Nguyễn Kha</v>
          </cell>
          <cell r="F120" t="str">
            <v>Mơ</v>
          </cell>
          <cell r="G120" t="str">
            <v>11/05/2004</v>
          </cell>
          <cell r="H120" t="str">
            <v>22DTC09</v>
          </cell>
          <cell r="I120" t="str">
            <v>HTHP</v>
          </cell>
          <cell r="J120">
            <v>0.4</v>
          </cell>
          <cell r="K120">
            <v>31310001597505</v>
          </cell>
          <cell r="L120" t="str">
            <v>BIDV</v>
          </cell>
          <cell r="M120" t="str">
            <v>BĂC SÀI GÒN</v>
          </cell>
        </row>
        <row r="121">
          <cell r="D121" t="str">
            <v>2221003398</v>
          </cell>
          <cell r="E121" t="str">
            <v>Quách Thị Bảo</v>
          </cell>
          <cell r="F121" t="str">
            <v>Yến</v>
          </cell>
          <cell r="G121" t="str">
            <v>13/05/2004</v>
          </cell>
          <cell r="H121" t="str">
            <v>22DTC10</v>
          </cell>
          <cell r="I121" t="str">
            <v>HTHP</v>
          </cell>
          <cell r="J121">
            <v>0.4</v>
          </cell>
          <cell r="K121">
            <v>31310001598021</v>
          </cell>
          <cell r="L121" t="str">
            <v>BIDV</v>
          </cell>
          <cell r="M121" t="str">
            <v>BĂC SÀI GÒN</v>
          </cell>
        </row>
        <row r="122">
          <cell r="D122" t="str">
            <v>2221002049</v>
          </cell>
          <cell r="E122" t="str">
            <v>Phạm Mỹ</v>
          </cell>
          <cell r="F122" t="str">
            <v>Tâm</v>
          </cell>
          <cell r="G122" t="str">
            <v>17/08/2004</v>
          </cell>
          <cell r="H122" t="str">
            <v>22DKB01</v>
          </cell>
          <cell r="I122" t="str">
            <v>HTHP</v>
          </cell>
          <cell r="J122">
            <v>0.4</v>
          </cell>
          <cell r="K122">
            <v>31310001579105</v>
          </cell>
          <cell r="L122" t="str">
            <v>BIDV</v>
          </cell>
          <cell r="M122" t="str">
            <v>BĂC SÀI GÒN</v>
          </cell>
        </row>
        <row r="123">
          <cell r="D123" t="str">
            <v>2221002051</v>
          </cell>
          <cell r="E123" t="str">
            <v>Trần Thị Hồng</v>
          </cell>
          <cell r="F123" t="str">
            <v>Thắm</v>
          </cell>
          <cell r="G123" t="str">
            <v>09/04/2004</v>
          </cell>
          <cell r="H123" t="str">
            <v>22DKB01</v>
          </cell>
          <cell r="I123" t="str">
            <v>HTHP</v>
          </cell>
          <cell r="J123">
            <v>0.5</v>
          </cell>
          <cell r="K123">
            <v>31310001579114</v>
          </cell>
          <cell r="L123" t="str">
            <v>BIDV</v>
          </cell>
          <cell r="M123" t="str">
            <v>BĂC SÀI GÒN</v>
          </cell>
        </row>
        <row r="124">
          <cell r="D124" t="str">
            <v>2221001976</v>
          </cell>
          <cell r="E124" t="str">
            <v>Phạm Thị Ngọc</v>
          </cell>
          <cell r="F124" t="str">
            <v>Dung</v>
          </cell>
          <cell r="G124" t="str">
            <v>22/11/2004</v>
          </cell>
          <cell r="H124" t="str">
            <v>22DKB02</v>
          </cell>
          <cell r="I124" t="str">
            <v>HTHP</v>
          </cell>
          <cell r="J124">
            <v>0.5</v>
          </cell>
          <cell r="K124">
            <v>31310001579293</v>
          </cell>
          <cell r="L124" t="str">
            <v>BIDV</v>
          </cell>
          <cell r="M124" t="str">
            <v>BĂC SÀI GÒN</v>
          </cell>
        </row>
        <row r="125">
          <cell r="D125" t="str">
            <v>2221002046</v>
          </cell>
          <cell r="E125" t="str">
            <v>Nguyễn Hoàng</v>
          </cell>
          <cell r="F125" t="str">
            <v>Sơn</v>
          </cell>
          <cell r="G125" t="str">
            <v>05/11/2004</v>
          </cell>
          <cell r="H125" t="str">
            <v>22DKB02</v>
          </cell>
          <cell r="I125" t="str">
            <v>HTHP</v>
          </cell>
          <cell r="J125">
            <v>0.5</v>
          </cell>
          <cell r="K125">
            <v>31310001579521</v>
          </cell>
          <cell r="L125" t="str">
            <v>BIDV</v>
          </cell>
          <cell r="M125" t="str">
            <v>BĂC SÀI GÒN</v>
          </cell>
        </row>
        <row r="126">
          <cell r="D126" t="str">
            <v>2221003286</v>
          </cell>
          <cell r="E126" t="str">
            <v>Huỳnh Thị Cẩm</v>
          </cell>
          <cell r="F126" t="str">
            <v>Tiên</v>
          </cell>
          <cell r="G126" t="str">
            <v>28/02/2004</v>
          </cell>
          <cell r="H126" t="str">
            <v>22DTC04</v>
          </cell>
          <cell r="I126" t="str">
            <v>HTHP</v>
          </cell>
          <cell r="J126">
            <v>0.4</v>
          </cell>
          <cell r="K126">
            <v>31310001595022</v>
          </cell>
          <cell r="L126" t="str">
            <v>BIDV</v>
          </cell>
          <cell r="M126" t="str">
            <v>BĂC SÀI GÒN</v>
          </cell>
        </row>
        <row r="127">
          <cell r="D127" t="str">
            <v>2221003348</v>
          </cell>
          <cell r="E127" t="str">
            <v>Nguyễn Phương</v>
          </cell>
          <cell r="F127" t="str">
            <v>Uyên</v>
          </cell>
          <cell r="G127" t="str">
            <v>28/06/2004</v>
          </cell>
          <cell r="H127" t="str">
            <v>22DTC04</v>
          </cell>
          <cell r="I127" t="str">
            <v>HTHP</v>
          </cell>
          <cell r="J127">
            <v>0.5</v>
          </cell>
          <cell r="K127">
            <v>31310001595110</v>
          </cell>
          <cell r="L127" t="str">
            <v>BIDV</v>
          </cell>
          <cell r="M127" t="str">
            <v>BĂC SÀI GÒN</v>
          </cell>
        </row>
        <row r="128">
          <cell r="D128" t="str">
            <v>2221003169</v>
          </cell>
          <cell r="E128" t="str">
            <v>Lê Thị Huỳnh</v>
          </cell>
          <cell r="F128" t="str">
            <v>Như</v>
          </cell>
          <cell r="G128" t="str">
            <v>06/08/2004</v>
          </cell>
          <cell r="H128" t="str">
            <v>22DTC01</v>
          </cell>
          <cell r="I128" t="str">
            <v>HTHP</v>
          </cell>
          <cell r="J128">
            <v>0.5</v>
          </cell>
          <cell r="K128">
            <v>31310001593336</v>
          </cell>
          <cell r="L128" t="str">
            <v>BIDV</v>
          </cell>
          <cell r="M128" t="str">
            <v>BĂC SÀI GÒN</v>
          </cell>
        </row>
        <row r="129">
          <cell r="D129" t="str">
            <v>2221003064</v>
          </cell>
          <cell r="E129" t="str">
            <v>Nguyễn Thị Mỹ</v>
          </cell>
          <cell r="F129" t="str">
            <v>Linh</v>
          </cell>
          <cell r="G129" t="str">
            <v>12/02/2004</v>
          </cell>
          <cell r="H129" t="str">
            <v>22DTC02</v>
          </cell>
          <cell r="I129" t="str">
            <v>HTHP</v>
          </cell>
          <cell r="J129">
            <v>0.5</v>
          </cell>
          <cell r="K129">
            <v>31310001593798</v>
          </cell>
          <cell r="L129" t="str">
            <v>BIDV</v>
          </cell>
          <cell r="M129" t="str">
            <v>BĂC SÀI GÒN</v>
          </cell>
        </row>
        <row r="130">
          <cell r="D130" t="str">
            <v>2221003263</v>
          </cell>
          <cell r="E130" t="str">
            <v>Nguyễn Thị Anh</v>
          </cell>
          <cell r="F130" t="str">
            <v>Thư</v>
          </cell>
          <cell r="G130" t="str">
            <v>04/01/2004</v>
          </cell>
          <cell r="H130" t="str">
            <v>22DTC02</v>
          </cell>
          <cell r="I130" t="str">
            <v>HTHP</v>
          </cell>
          <cell r="J130">
            <v>0.5</v>
          </cell>
          <cell r="K130">
            <v>31310001593974</v>
          </cell>
          <cell r="L130" t="str">
            <v>BIDV</v>
          </cell>
          <cell r="M130" t="str">
            <v>BĂC SÀI GÒN</v>
          </cell>
        </row>
        <row r="131">
          <cell r="D131" t="str">
            <v>2221003023</v>
          </cell>
          <cell r="E131" t="str">
            <v>Nguyễn Thị Thu</v>
          </cell>
          <cell r="F131" t="str">
            <v>Huyền</v>
          </cell>
          <cell r="G131" t="str">
            <v>09/08/2004</v>
          </cell>
          <cell r="H131" t="str">
            <v>22DTC03</v>
          </cell>
          <cell r="I131" t="str">
            <v>HTHP</v>
          </cell>
          <cell r="J131">
            <v>0.4</v>
          </cell>
          <cell r="K131">
            <v>31310001594311</v>
          </cell>
          <cell r="L131" t="str">
            <v>BIDV</v>
          </cell>
          <cell r="M131" t="str">
            <v>BĂC SÀI GÒN</v>
          </cell>
        </row>
        <row r="132">
          <cell r="D132" t="str">
            <v>2221003056</v>
          </cell>
          <cell r="E132" t="str">
            <v>Đinh Thị Khánh</v>
          </cell>
          <cell r="F132" t="str">
            <v>Linh</v>
          </cell>
          <cell r="G132" t="str">
            <v>28/10/2004</v>
          </cell>
          <cell r="H132" t="str">
            <v>22DTC03</v>
          </cell>
          <cell r="I132" t="str">
            <v>HTHP</v>
          </cell>
          <cell r="J132">
            <v>0.4</v>
          </cell>
          <cell r="K132">
            <v>31310001594357</v>
          </cell>
          <cell r="L132" t="str">
            <v>BIDV</v>
          </cell>
          <cell r="M132" t="str">
            <v>BĂC SÀI GÒN</v>
          </cell>
        </row>
        <row r="133">
          <cell r="D133" t="str">
            <v>2221003066</v>
          </cell>
          <cell r="E133" t="str">
            <v>Phạm Lê Kiều</v>
          </cell>
          <cell r="F133" t="str">
            <v>Linh</v>
          </cell>
          <cell r="G133" t="str">
            <v>07/11/2004</v>
          </cell>
          <cell r="H133" t="str">
            <v>22DTC03</v>
          </cell>
          <cell r="I133" t="str">
            <v>HTHP</v>
          </cell>
          <cell r="J133">
            <v>0.4</v>
          </cell>
          <cell r="K133">
            <v>31310001594366</v>
          </cell>
          <cell r="L133" t="str">
            <v>BIDV</v>
          </cell>
          <cell r="M133" t="str">
            <v>BĂC SÀI GÒN</v>
          </cell>
        </row>
        <row r="134">
          <cell r="D134" t="str">
            <v>2221003166</v>
          </cell>
          <cell r="E134" t="str">
            <v>Hồ Lê Huỳnh</v>
          </cell>
          <cell r="F134" t="str">
            <v>Như</v>
          </cell>
          <cell r="G134" t="str">
            <v>23/05/2004</v>
          </cell>
          <cell r="H134" t="str">
            <v>22DTC03</v>
          </cell>
          <cell r="I134" t="str">
            <v>HTHP</v>
          </cell>
          <cell r="J134">
            <v>0.5</v>
          </cell>
          <cell r="K134">
            <v>31310001594454</v>
          </cell>
          <cell r="L134" t="str">
            <v>BIDV</v>
          </cell>
          <cell r="M134" t="str">
            <v>BĂC SÀI GÒN</v>
          </cell>
        </row>
        <row r="135">
          <cell r="D135" t="str">
            <v>2221002183</v>
          </cell>
          <cell r="E135" t="str">
            <v>Bùi Đoàn Mỹ</v>
          </cell>
          <cell r="F135" t="str">
            <v>Duyên</v>
          </cell>
          <cell r="G135" t="str">
            <v>03/09/2004</v>
          </cell>
          <cell r="H135" t="str">
            <v>22DKQ01</v>
          </cell>
          <cell r="I135" t="str">
            <v>HTHP</v>
          </cell>
          <cell r="J135">
            <v>0.5</v>
          </cell>
          <cell r="K135">
            <v>31310001579725</v>
          </cell>
          <cell r="L135" t="str">
            <v>BIDV</v>
          </cell>
          <cell r="M135" t="str">
            <v>BĂC SÀI GÒN</v>
          </cell>
        </row>
        <row r="136">
          <cell r="D136" t="str">
            <v>2221002356</v>
          </cell>
          <cell r="E136" t="str">
            <v>Phan Thị</v>
          </cell>
          <cell r="F136" t="str">
            <v>Thương</v>
          </cell>
          <cell r="G136" t="str">
            <v>02/02/2004</v>
          </cell>
          <cell r="H136" t="str">
            <v>22DKQ02</v>
          </cell>
          <cell r="I136" t="str">
            <v>HTHP</v>
          </cell>
          <cell r="J136">
            <v>0.5</v>
          </cell>
          <cell r="K136">
            <v>31310001580620</v>
          </cell>
          <cell r="L136" t="str">
            <v>BIDV</v>
          </cell>
          <cell r="M136" t="str">
            <v>BĂC SÀI GÒN</v>
          </cell>
        </row>
        <row r="137">
          <cell r="D137" t="str">
            <v>2221002286</v>
          </cell>
          <cell r="E137" t="str">
            <v>Phạm Thị Tú</v>
          </cell>
          <cell r="F137" t="str">
            <v>Nguyên</v>
          </cell>
          <cell r="G137" t="str">
            <v>05/04/2004</v>
          </cell>
          <cell r="H137" t="str">
            <v>22DKQ03</v>
          </cell>
          <cell r="I137" t="str">
            <v>HTHP</v>
          </cell>
          <cell r="J137">
            <v>0.4</v>
          </cell>
          <cell r="K137">
            <v>31310001580994</v>
          </cell>
          <cell r="L137" t="str">
            <v>BIDV</v>
          </cell>
          <cell r="M137" t="str">
            <v>BĂC SÀI GÒN</v>
          </cell>
        </row>
        <row r="138">
          <cell r="D138" t="str">
            <v>2221002343</v>
          </cell>
          <cell r="E138" t="str">
            <v>Trần Phạm Minh</v>
          </cell>
          <cell r="F138" t="str">
            <v>Thi</v>
          </cell>
          <cell r="G138" t="str">
            <v>18/08/2004</v>
          </cell>
          <cell r="H138" t="str">
            <v>22DKQ03</v>
          </cell>
          <cell r="I138" t="str">
            <v>HTHP</v>
          </cell>
          <cell r="J138">
            <v>0.4</v>
          </cell>
          <cell r="K138">
            <v>31310001581100</v>
          </cell>
          <cell r="L138" t="str">
            <v>BIDV</v>
          </cell>
          <cell r="M138" t="str">
            <v>BĂC SÀI GÒN</v>
          </cell>
        </row>
        <row r="139">
          <cell r="D139" t="str">
            <v>2221002151</v>
          </cell>
          <cell r="E139" t="str">
            <v>Phan Thị Tú</v>
          </cell>
          <cell r="F139" t="str">
            <v>Anh</v>
          </cell>
          <cell r="G139" t="str">
            <v>14/02/2004</v>
          </cell>
          <cell r="H139" t="str">
            <v>22DKQ05</v>
          </cell>
          <cell r="I139" t="str">
            <v>HTHP</v>
          </cell>
          <cell r="J139">
            <v>0.4</v>
          </cell>
          <cell r="K139">
            <v>31310001581720</v>
          </cell>
          <cell r="L139" t="str">
            <v>BIDV</v>
          </cell>
          <cell r="M139" t="str">
            <v>BĂC SÀI GÒN</v>
          </cell>
        </row>
        <row r="140">
          <cell r="D140" t="str">
            <v>2221002170</v>
          </cell>
          <cell r="E140" t="str">
            <v>Hồ Thị Xuân</v>
          </cell>
          <cell r="F140" t="str">
            <v>Diệu</v>
          </cell>
          <cell r="G140" t="str">
            <v>12/07/2004</v>
          </cell>
          <cell r="H140" t="str">
            <v>22DKQ05</v>
          </cell>
          <cell r="I140" t="str">
            <v>HTHP</v>
          </cell>
          <cell r="J140">
            <v>0.4</v>
          </cell>
          <cell r="K140">
            <v>31310001581766</v>
          </cell>
          <cell r="L140" t="str">
            <v>BIDV</v>
          </cell>
          <cell r="M140" t="str">
            <v>BĂC SÀI GÒN</v>
          </cell>
        </row>
        <row r="141">
          <cell r="D141" t="str">
            <v>2221001512</v>
          </cell>
          <cell r="E141" t="str">
            <v>Nguyễn Huỳnh Ngọc</v>
          </cell>
          <cell r="F141" t="str">
            <v>Bích</v>
          </cell>
          <cell r="G141" t="str">
            <v>18/06/2004</v>
          </cell>
          <cell r="H141" t="str">
            <v>CLC_22DMC01</v>
          </cell>
          <cell r="I141" t="str">
            <v>MGHP</v>
          </cell>
          <cell r="J141">
            <v>1</v>
          </cell>
          <cell r="K141" t="str">
            <v>1032645428</v>
          </cell>
          <cell r="L141" t="str">
            <v>VIETCOMBANK</v>
          </cell>
          <cell r="M141" t="str">
            <v>KỲ ĐỒNG</v>
          </cell>
        </row>
        <row r="142">
          <cell r="D142" t="str">
            <v>2221001626</v>
          </cell>
          <cell r="E142" t="str">
            <v>Hứa Hiền</v>
          </cell>
          <cell r="F142" t="str">
            <v>Linh</v>
          </cell>
          <cell r="G142" t="str">
            <v>08/07/2004</v>
          </cell>
          <cell r="H142" t="str">
            <v>CLC_22DMC01</v>
          </cell>
          <cell r="I142" t="str">
            <v>MGHP</v>
          </cell>
          <cell r="J142">
            <v>1</v>
          </cell>
          <cell r="K142" t="str">
            <v>1032753552</v>
          </cell>
          <cell r="L142" t="str">
            <v>VIETCOMBANK</v>
          </cell>
          <cell r="M142" t="str">
            <v>KỲ ĐỒNG</v>
          </cell>
        </row>
        <row r="143">
          <cell r="D143" t="str">
            <v>2221001875</v>
          </cell>
          <cell r="E143" t="str">
            <v>Nguyễn Thị Thanh</v>
          </cell>
          <cell r="F143" t="str">
            <v>Tuyền</v>
          </cell>
          <cell r="G143" t="str">
            <v>10/03/2004</v>
          </cell>
          <cell r="H143" t="str">
            <v>CLC_22DMC07</v>
          </cell>
          <cell r="I143" t="str">
            <v>MGHP</v>
          </cell>
          <cell r="J143">
            <v>1</v>
          </cell>
          <cell r="K143" t="str">
            <v>1032646744</v>
          </cell>
          <cell r="L143" t="str">
            <v>VIETCOMBANK</v>
          </cell>
          <cell r="M143" t="str">
            <v>KỲ ĐỒNG</v>
          </cell>
        </row>
        <row r="144">
          <cell r="D144" t="str">
            <v>2221000880</v>
          </cell>
          <cell r="E144" t="str">
            <v>Nguyễn Hồ Công</v>
          </cell>
          <cell r="F144" t="str">
            <v>Đức</v>
          </cell>
          <cell r="G144" t="str">
            <v>06/06/2004</v>
          </cell>
          <cell r="H144" t="str">
            <v>CLC_22DQT02</v>
          </cell>
          <cell r="I144" t="str">
            <v>MGHP</v>
          </cell>
          <cell r="J144">
            <v>1</v>
          </cell>
          <cell r="K144" t="str">
            <v>1032646442</v>
          </cell>
          <cell r="L144" t="str">
            <v>VIETCOMBANK</v>
          </cell>
          <cell r="M144" t="str">
            <v>KỲ ĐỒNG</v>
          </cell>
        </row>
        <row r="145">
          <cell r="D145" t="str">
            <v>2221002568</v>
          </cell>
          <cell r="E145" t="str">
            <v>Lý Quang</v>
          </cell>
          <cell r="F145" t="str">
            <v>Long</v>
          </cell>
          <cell r="G145" t="str">
            <v>04/01/2004</v>
          </cell>
          <cell r="H145" t="str">
            <v>CLC_22DTM10</v>
          </cell>
          <cell r="I145" t="str">
            <v>MGHP</v>
          </cell>
          <cell r="J145">
            <v>0.7</v>
          </cell>
          <cell r="K145" t="str">
            <v>1032753982</v>
          </cell>
          <cell r="L145" t="str">
            <v>VIETCOMBANK</v>
          </cell>
          <cell r="M145" t="str">
            <v>KỲ ĐỒNG</v>
          </cell>
        </row>
        <row r="146">
          <cell r="D146" t="str">
            <v>2221003607</v>
          </cell>
          <cell r="E146" t="str">
            <v>Phạm Hồng Châu</v>
          </cell>
          <cell r="F146" t="str">
            <v>Oanh</v>
          </cell>
          <cell r="G146" t="str">
            <v>Kinh</v>
          </cell>
          <cell r="H146" t="str">
            <v>CLC_22DTC01</v>
          </cell>
          <cell r="I146" t="str">
            <v>MGHP</v>
          </cell>
          <cell r="J146">
            <v>1</v>
          </cell>
          <cell r="K146" t="str">
            <v>1032754565</v>
          </cell>
          <cell r="L146" t="str">
            <v>VIETCOMBANK</v>
          </cell>
          <cell r="M146" t="str">
            <v>KỲ ĐỒNG</v>
          </cell>
        </row>
        <row r="147">
          <cell r="D147" t="str">
            <v>2221004579</v>
          </cell>
          <cell r="E147" t="str">
            <v xml:space="preserve">Trần Thủy </v>
          </cell>
          <cell r="F147" t="str">
            <v>Tiên</v>
          </cell>
          <cell r="G147" t="str">
            <v>Kinh</v>
          </cell>
          <cell r="H147" t="str">
            <v>22DLH03</v>
          </cell>
          <cell r="I147" t="str">
            <v>TCXH</v>
          </cell>
          <cell r="J147">
            <v>100000</v>
          </cell>
          <cell r="K147" t="str">
            <v>1032753459</v>
          </cell>
          <cell r="L147" t="str">
            <v>VIETCOMBANK</v>
          </cell>
          <cell r="M147" t="str">
            <v>KỲ ĐỒNG</v>
          </cell>
        </row>
        <row r="148">
          <cell r="D148" t="str">
            <v>2221001147</v>
          </cell>
          <cell r="E148" t="str">
            <v>Nguyễn Chung</v>
          </cell>
          <cell r="F148" t="str">
            <v>Tú</v>
          </cell>
          <cell r="G148" t="str">
            <v>Kinh</v>
          </cell>
          <cell r="H148" t="str">
            <v>CLC_22DQT02</v>
          </cell>
          <cell r="I148" t="str">
            <v>TCXH</v>
          </cell>
          <cell r="J148">
            <v>100000</v>
          </cell>
          <cell r="K148" t="str">
            <v>1032644370</v>
          </cell>
          <cell r="L148" t="str">
            <v>VIETCOMBANK</v>
          </cell>
          <cell r="M148" t="str">
            <v>KỲ ĐỒNG</v>
          </cell>
        </row>
        <row r="149">
          <cell r="D149" t="str">
            <v>2221002810</v>
          </cell>
          <cell r="E149" t="str">
            <v>Nguyễn Quỳnh Như</v>
          </cell>
          <cell r="F149" t="str">
            <v>Ý</v>
          </cell>
          <cell r="G149" t="str">
            <v>Kinh</v>
          </cell>
          <cell r="H149" t="str">
            <v>CLC_22DTM05</v>
          </cell>
          <cell r="I149" t="str">
            <v>TCXH</v>
          </cell>
          <cell r="J149">
            <v>100000</v>
          </cell>
          <cell r="K149" t="str">
            <v>1032646724</v>
          </cell>
          <cell r="L149" t="str">
            <v>VIETCOMBANK</v>
          </cell>
          <cell r="M149" t="str">
            <v>KỲ ĐỒNG</v>
          </cell>
        </row>
        <row r="150">
          <cell r="D150" t="str">
            <v>2221004450</v>
          </cell>
          <cell r="E150" t="str">
            <v xml:space="preserve">Huỳnh Nữ Cẩm </v>
          </cell>
          <cell r="F150" t="str">
            <v>Giang</v>
          </cell>
          <cell r="G150" t="str">
            <v>19/03/2004</v>
          </cell>
          <cell r="H150" t="str">
            <v>22DLH01</v>
          </cell>
          <cell r="I150" t="str">
            <v>HTHP</v>
          </cell>
          <cell r="J150">
            <v>0.5</v>
          </cell>
          <cell r="K150" t="str">
            <v>1032753324</v>
          </cell>
          <cell r="L150" t="str">
            <v>VIETCOMBANK</v>
          </cell>
          <cell r="M150" t="str">
            <v>KỲ ĐỒNG</v>
          </cell>
        </row>
        <row r="151">
          <cell r="D151" t="str">
            <v>2221004467</v>
          </cell>
          <cell r="E151" t="str">
            <v>Nguyễn Trịnh Tuyết</v>
          </cell>
          <cell r="F151" t="str">
            <v xml:space="preserve"> Hoa</v>
          </cell>
          <cell r="G151" t="str">
            <v>26/10/2004</v>
          </cell>
          <cell r="H151" t="str">
            <v>22DLH01</v>
          </cell>
          <cell r="I151" t="str">
            <v>HTHP</v>
          </cell>
          <cell r="J151">
            <v>0.5</v>
          </cell>
          <cell r="K151" t="str">
            <v>1032753370</v>
          </cell>
          <cell r="L151" t="str">
            <v>VIETCOMBANK</v>
          </cell>
          <cell r="M151" t="str">
            <v>KỲ ĐỒNG</v>
          </cell>
        </row>
        <row r="152">
          <cell r="D152" t="str">
            <v>2221004541</v>
          </cell>
          <cell r="E152" t="str">
            <v xml:space="preserve">Phùng Kim </v>
          </cell>
          <cell r="F152" t="str">
            <v>Phụng</v>
          </cell>
          <cell r="G152">
            <v>38249</v>
          </cell>
          <cell r="H152" t="str">
            <v>22DLH01</v>
          </cell>
          <cell r="I152" t="str">
            <v>HTHP</v>
          </cell>
          <cell r="J152">
            <v>0.5</v>
          </cell>
          <cell r="K152" t="str">
            <v>1032644493</v>
          </cell>
          <cell r="L152" t="str">
            <v>VIETCOMBANK</v>
          </cell>
          <cell r="M152" t="str">
            <v>KỲ ĐỒNG</v>
          </cell>
        </row>
        <row r="153">
          <cell r="D153" t="str">
            <v>2221004549</v>
          </cell>
          <cell r="E153" t="str">
            <v xml:space="preserve">Lê Kim Ngọc </v>
          </cell>
          <cell r="F153" t="str">
            <v>Quỳnh</v>
          </cell>
          <cell r="G153">
            <v>38270</v>
          </cell>
          <cell r="H153" t="str">
            <v>22DLH01</v>
          </cell>
          <cell r="I153" t="str">
            <v>HTHP</v>
          </cell>
          <cell r="J153">
            <v>0.4</v>
          </cell>
          <cell r="K153" t="str">
            <v>1032644377</v>
          </cell>
          <cell r="L153" t="str">
            <v>VIETCOMBANK</v>
          </cell>
          <cell r="M153" t="str">
            <v>KỲ ĐỒNG</v>
          </cell>
        </row>
        <row r="154">
          <cell r="D154" t="str">
            <v>2221004591</v>
          </cell>
          <cell r="E154" t="str">
            <v xml:space="preserve">Phạm Thị </v>
          </cell>
          <cell r="F154" t="str">
            <v>Trinh</v>
          </cell>
          <cell r="G154" t="str">
            <v>25/04//2004</v>
          </cell>
          <cell r="H154" t="str">
            <v>22DLH01</v>
          </cell>
          <cell r="I154" t="str">
            <v>HTHP</v>
          </cell>
          <cell r="J154">
            <v>0.4</v>
          </cell>
          <cell r="K154" t="str">
            <v>1032753427</v>
          </cell>
          <cell r="L154" t="str">
            <v>VIETCOMBANK</v>
          </cell>
          <cell r="M154" t="str">
            <v>KỲ ĐỒNG</v>
          </cell>
        </row>
        <row r="155">
          <cell r="D155" t="str">
            <v>2221004579</v>
          </cell>
          <cell r="E155" t="str">
            <v>Trần Thủy</v>
          </cell>
          <cell r="F155" t="str">
            <v xml:space="preserve"> Tiên</v>
          </cell>
          <cell r="G155">
            <v>38342</v>
          </cell>
          <cell r="H155" t="str">
            <v>22DLH03</v>
          </cell>
          <cell r="I155" t="str">
            <v>HTHP</v>
          </cell>
          <cell r="J155">
            <v>0.5</v>
          </cell>
          <cell r="K155" t="str">
            <v>1032753459</v>
          </cell>
          <cell r="L155" t="str">
            <v>VIETCOMBANK</v>
          </cell>
          <cell r="M155" t="str">
            <v>KỲ ĐỒNG</v>
          </cell>
        </row>
        <row r="156">
          <cell r="D156" t="str">
            <v>2221004825</v>
          </cell>
          <cell r="E156" t="str">
            <v xml:space="preserve">Tạ Thị Phương </v>
          </cell>
          <cell r="F156" t="str">
            <v>Liên</v>
          </cell>
          <cell r="G156">
            <v>38205</v>
          </cell>
          <cell r="H156" t="str">
            <v>22DQN02</v>
          </cell>
          <cell r="I156" t="str">
            <v>HTHP</v>
          </cell>
          <cell r="J156">
            <v>0.4</v>
          </cell>
          <cell r="K156" t="str">
            <v>1032754023</v>
          </cell>
          <cell r="L156" t="str">
            <v>VIETCOMBANK</v>
          </cell>
          <cell r="M156" t="str">
            <v>KỲ ĐỒNG</v>
          </cell>
        </row>
        <row r="157">
          <cell r="D157" t="str">
            <v>2221004835</v>
          </cell>
          <cell r="E157" t="str">
            <v xml:space="preserve">Trần Huỳnh Ngọc </v>
          </cell>
          <cell r="F157" t="str">
            <v>Ngân</v>
          </cell>
          <cell r="G157">
            <v>38209</v>
          </cell>
          <cell r="H157" t="str">
            <v>22DQN01</v>
          </cell>
          <cell r="I157" t="str">
            <v>HTHP</v>
          </cell>
          <cell r="J157">
            <v>0.4</v>
          </cell>
          <cell r="K157" t="str">
            <v>1032753477</v>
          </cell>
          <cell r="L157" t="str">
            <v>VIETCOMBANK</v>
          </cell>
          <cell r="M157" t="str">
            <v>KỲ ĐỒNG</v>
          </cell>
        </row>
        <row r="158">
          <cell r="D158" t="str">
            <v>2221004863</v>
          </cell>
          <cell r="E158" t="str">
            <v xml:space="preserve">Lượng Thị Kim </v>
          </cell>
          <cell r="F158" t="str">
            <v>Thảo</v>
          </cell>
          <cell r="G158">
            <v>38058</v>
          </cell>
          <cell r="H158" t="str">
            <v>22DQN01</v>
          </cell>
          <cell r="I158" t="str">
            <v>HTHP</v>
          </cell>
          <cell r="J158">
            <v>0.4</v>
          </cell>
          <cell r="K158" t="str">
            <v>1032754578</v>
          </cell>
          <cell r="L158" t="str">
            <v>VIETCOMBANK</v>
          </cell>
          <cell r="M158" t="str">
            <v>KỲ ĐỒNG</v>
          </cell>
        </row>
        <row r="159">
          <cell r="D159" t="str">
            <v>2221004891</v>
          </cell>
          <cell r="E159" t="str">
            <v xml:space="preserve">Trần Thị Ái </v>
          </cell>
          <cell r="F159" t="str">
            <v>Vy</v>
          </cell>
          <cell r="G159">
            <v>38034</v>
          </cell>
          <cell r="H159" t="str">
            <v>22DQN02</v>
          </cell>
          <cell r="I159" t="str">
            <v>HTHP</v>
          </cell>
          <cell r="J159">
            <v>0.4</v>
          </cell>
          <cell r="K159" t="str">
            <v>1032647619</v>
          </cell>
          <cell r="L159" t="str">
            <v>VIETCOMBANK</v>
          </cell>
          <cell r="M159" t="str">
            <v>KỲ ĐỒNG</v>
          </cell>
        </row>
        <row r="160">
          <cell r="D160" t="str">
            <v>2221004615</v>
          </cell>
          <cell r="E160" t="str">
            <v xml:space="preserve">Bùi Lê Tuấn </v>
          </cell>
          <cell r="F160" t="str">
            <v>Anh</v>
          </cell>
          <cell r="G160">
            <v>38238</v>
          </cell>
          <cell r="H160" t="str">
            <v>22DKS02</v>
          </cell>
          <cell r="I160" t="str">
            <v>HTHP</v>
          </cell>
          <cell r="J160">
            <v>0.4</v>
          </cell>
          <cell r="K160" t="str">
            <v>1032644821</v>
          </cell>
          <cell r="L160" t="str">
            <v>VIETCOMBANK</v>
          </cell>
          <cell r="M160" t="str">
            <v>KỲ ĐỒNG</v>
          </cell>
        </row>
        <row r="161">
          <cell r="D161" t="str">
            <v>2221004653</v>
          </cell>
          <cell r="E161" t="str">
            <v>Võ Ngọc</v>
          </cell>
          <cell r="F161" t="str">
            <v>Huyền</v>
          </cell>
          <cell r="G161">
            <v>38004</v>
          </cell>
          <cell r="H161" t="str">
            <v>22DKS03</v>
          </cell>
          <cell r="I161" t="str">
            <v>HTHP</v>
          </cell>
          <cell r="J161">
            <v>0.4</v>
          </cell>
          <cell r="K161" t="str">
            <v>1032753376</v>
          </cell>
          <cell r="L161" t="str">
            <v>VIETCOMBANK</v>
          </cell>
          <cell r="M161" t="str">
            <v>KỲ ĐỒNG</v>
          </cell>
        </row>
        <row r="162">
          <cell r="D162" t="str">
            <v>2221004737</v>
          </cell>
          <cell r="E162" t="str">
            <v>Đặng Thị Anh</v>
          </cell>
          <cell r="F162" t="str">
            <v>Thư</v>
          </cell>
          <cell r="G162">
            <v>38077</v>
          </cell>
          <cell r="H162" t="str">
            <v>22DKS03</v>
          </cell>
          <cell r="I162" t="str">
            <v>HTHP</v>
          </cell>
          <cell r="J162">
            <v>0.4</v>
          </cell>
          <cell r="K162" t="str">
            <v>1032753292</v>
          </cell>
          <cell r="L162" t="str">
            <v>VIETCOMBANK</v>
          </cell>
          <cell r="M162" t="str">
            <v>KỲ ĐỒNG</v>
          </cell>
        </row>
        <row r="163">
          <cell r="D163" t="str">
            <v>2221004000</v>
          </cell>
          <cell r="E163" t="str">
            <v>Vũ Thị Trung</v>
          </cell>
          <cell r="F163" t="str">
            <v>Hòa</v>
          </cell>
          <cell r="G163" t="str">
            <v>23/02/2004</v>
          </cell>
          <cell r="H163" t="str">
            <v>CLC_22DKT04</v>
          </cell>
          <cell r="I163" t="str">
            <v>HTHP</v>
          </cell>
          <cell r="J163">
            <v>0.4</v>
          </cell>
          <cell r="K163" t="str">
            <v>1032647039</v>
          </cell>
          <cell r="L163" t="str">
            <v>VIETCOMBANK</v>
          </cell>
          <cell r="M163" t="str">
            <v>KỲ ĐỒNG</v>
          </cell>
        </row>
        <row r="164">
          <cell r="D164" t="str">
            <v>2221004083</v>
          </cell>
          <cell r="E164" t="str">
            <v>Trần Minh</v>
          </cell>
          <cell r="F164" t="str">
            <v>Thư</v>
          </cell>
          <cell r="G164" t="str">
            <v>09/08/2004</v>
          </cell>
          <cell r="H164" t="str">
            <v>CLC_22DKT04</v>
          </cell>
          <cell r="I164" t="str">
            <v>HTHP</v>
          </cell>
          <cell r="J164">
            <v>0.4</v>
          </cell>
          <cell r="K164" t="str">
            <v>1032754244</v>
          </cell>
          <cell r="L164" t="str">
            <v>VIETCOMBANK</v>
          </cell>
          <cell r="M164" t="str">
            <v>KỲ ĐỒNG</v>
          </cell>
        </row>
        <row r="165">
          <cell r="D165" t="str">
            <v>2221001769</v>
          </cell>
          <cell r="E165" t="str">
            <v>Trương Thị Hồng</v>
          </cell>
          <cell r="F165" t="str">
            <v>Quyên</v>
          </cell>
          <cell r="G165" t="str">
            <v>27/11/2004</v>
          </cell>
          <cell r="H165" t="str">
            <v>CLC_22DMA02</v>
          </cell>
          <cell r="I165" t="str">
            <v>HTHP</v>
          </cell>
          <cell r="J165">
            <v>0.4</v>
          </cell>
          <cell r="K165" t="str">
            <v>1032753723</v>
          </cell>
          <cell r="L165" t="str">
            <v>VIETCOMBANK</v>
          </cell>
          <cell r="M165" t="str">
            <v>KỲ ĐỒNG</v>
          </cell>
        </row>
        <row r="166">
          <cell r="D166" t="str">
            <v>2221001554</v>
          </cell>
          <cell r="E166" t="str">
            <v>Nguyễn Xuân Phương</v>
          </cell>
          <cell r="F166" t="str">
            <v>Duyên</v>
          </cell>
          <cell r="G166" t="str">
            <v>16/06/2004</v>
          </cell>
          <cell r="H166" t="str">
            <v>CLC_22DMA04</v>
          </cell>
          <cell r="I166" t="str">
            <v>HTHP</v>
          </cell>
          <cell r="J166">
            <v>0.5</v>
          </cell>
          <cell r="K166" t="str">
            <v>1032753497</v>
          </cell>
          <cell r="L166" t="str">
            <v>VIETCOMBANK</v>
          </cell>
          <cell r="M166" t="str">
            <v>KỲ ĐỒNG</v>
          </cell>
        </row>
        <row r="167">
          <cell r="D167" t="str">
            <v>2221001866</v>
          </cell>
          <cell r="E167" t="str">
            <v>Lê Thanh</v>
          </cell>
          <cell r="F167" t="str">
            <v>Trúc</v>
          </cell>
          <cell r="G167" t="str">
            <v>15/07/2004</v>
          </cell>
          <cell r="H167" t="str">
            <v>CLC_22DMC06</v>
          </cell>
          <cell r="I167" t="str">
            <v>HTHP</v>
          </cell>
          <cell r="J167">
            <v>0.4</v>
          </cell>
          <cell r="K167" t="str">
            <v>1032645389</v>
          </cell>
          <cell r="L167" t="str">
            <v>VIETCOMBANK</v>
          </cell>
          <cell r="M167" t="str">
            <v>KỲ ĐỒNG</v>
          </cell>
        </row>
        <row r="168">
          <cell r="D168" t="str">
            <v>2221001031</v>
          </cell>
          <cell r="E168" t="str">
            <v>Nguyễn Trang</v>
          </cell>
          <cell r="F168" t="str">
            <v>Nhung</v>
          </cell>
          <cell r="G168" t="str">
            <v>02/10/2003</v>
          </cell>
          <cell r="H168" t="str">
            <v>CLC_22DQT01</v>
          </cell>
          <cell r="I168" t="str">
            <v>HTHP</v>
          </cell>
          <cell r="J168">
            <v>0.4</v>
          </cell>
          <cell r="K168" t="str">
            <v>1032647537</v>
          </cell>
          <cell r="L168" t="str">
            <v>VIETCOMBANK</v>
          </cell>
          <cell r="M168" t="str">
            <v>KỲ ĐỒNG</v>
          </cell>
        </row>
        <row r="169">
          <cell r="D169" t="str">
            <v>2221001147</v>
          </cell>
          <cell r="E169" t="str">
            <v>Nguyễn Chung</v>
          </cell>
          <cell r="F169" t="str">
            <v>Tú</v>
          </cell>
          <cell r="G169" t="str">
            <v>15/12/2004</v>
          </cell>
          <cell r="H169" t="str">
            <v>CLC_22DQT02</v>
          </cell>
          <cell r="I169" t="str">
            <v>HTHP</v>
          </cell>
          <cell r="J169">
            <v>0.5</v>
          </cell>
          <cell r="K169" t="str">
            <v>1032644370</v>
          </cell>
          <cell r="L169" t="str">
            <v>VIETCOMBANK</v>
          </cell>
          <cell r="M169" t="str">
            <v>KỲ ĐỒNG</v>
          </cell>
        </row>
        <row r="170">
          <cell r="D170" t="str">
            <v>2221000860</v>
          </cell>
          <cell r="E170" t="str">
            <v>Nguyễn Ngọc</v>
          </cell>
          <cell r="F170" t="str">
            <v>Châu</v>
          </cell>
          <cell r="G170" t="str">
            <v>13/08/2004</v>
          </cell>
          <cell r="H170" t="str">
            <v>CLC_22DQT05</v>
          </cell>
          <cell r="I170" t="str">
            <v>HTHP</v>
          </cell>
          <cell r="J170">
            <v>0.5</v>
          </cell>
          <cell r="K170" t="str">
            <v>1032644856</v>
          </cell>
          <cell r="L170" t="str">
            <v>VIETCOMBANK</v>
          </cell>
          <cell r="M170" t="str">
            <v>KỲ ĐỒNG</v>
          </cell>
        </row>
        <row r="171">
          <cell r="D171" t="str">
            <v>2221000919</v>
          </cell>
          <cell r="E171" t="str">
            <v>Khương Thị</v>
          </cell>
          <cell r="F171" t="str">
            <v>Huệ</v>
          </cell>
          <cell r="G171" t="str">
            <v>10/09/2003</v>
          </cell>
          <cell r="H171" t="str">
            <v>CLC_22DQT05</v>
          </cell>
          <cell r="I171" t="str">
            <v>HTHP</v>
          </cell>
          <cell r="J171">
            <v>0.4</v>
          </cell>
          <cell r="K171" t="str">
            <v>1032754059</v>
          </cell>
          <cell r="L171" t="str">
            <v>VIETCOMBANK</v>
          </cell>
          <cell r="M171" t="str">
            <v>KỲ ĐỒNG</v>
          </cell>
        </row>
        <row r="172">
          <cell r="D172" t="str">
            <v>2221003652</v>
          </cell>
          <cell r="E172" t="str">
            <v>Nguyễn Thị Xuân</v>
          </cell>
          <cell r="F172" t="str">
            <v>Thảo</v>
          </cell>
          <cell r="G172" t="str">
            <v>09/02/2004</v>
          </cell>
          <cell r="H172" t="str">
            <v>CLC_22DNH01</v>
          </cell>
          <cell r="I172" t="str">
            <v>HTHP</v>
          </cell>
          <cell r="J172">
            <v>0.5</v>
          </cell>
          <cell r="K172" t="str">
            <v>1032753862</v>
          </cell>
          <cell r="L172" t="str">
            <v>VIETCOMBANK</v>
          </cell>
          <cell r="M172" t="str">
            <v>KỲ ĐỒNG</v>
          </cell>
        </row>
        <row r="173">
          <cell r="D173" t="str">
            <v>2221003579</v>
          </cell>
          <cell r="E173" t="str">
            <v>Nguyễn Thị Minh</v>
          </cell>
          <cell r="F173" t="str">
            <v>Nguyệt</v>
          </cell>
          <cell r="G173" t="str">
            <v>14/04/2004</v>
          </cell>
          <cell r="H173" t="str">
            <v>CLC_22DTC05</v>
          </cell>
          <cell r="I173" t="str">
            <v>HTHP</v>
          </cell>
          <cell r="J173">
            <v>0.4</v>
          </cell>
          <cell r="K173" t="str">
            <v>1032648460</v>
          </cell>
          <cell r="L173" t="str">
            <v>VIETCOMBANK</v>
          </cell>
          <cell r="M173" t="str">
            <v>KỲ ĐỒNG</v>
          </cell>
        </row>
        <row r="174">
          <cell r="D174" t="str">
            <v>2221003524</v>
          </cell>
          <cell r="E174" t="str">
            <v>Nguyễn Cao</v>
          </cell>
          <cell r="F174" t="str">
            <v>Lâm</v>
          </cell>
          <cell r="G174" t="str">
            <v>09/05/2004</v>
          </cell>
          <cell r="H174" t="str">
            <v>CLC_22DTC06</v>
          </cell>
          <cell r="I174" t="str">
            <v>HTHP</v>
          </cell>
          <cell r="J174">
            <v>0.4</v>
          </cell>
          <cell r="K174" t="str">
            <v>1032646823</v>
          </cell>
          <cell r="L174" t="str">
            <v>VIETCOMBANK</v>
          </cell>
          <cell r="M174" t="str">
            <v>KỲ ĐỒNG</v>
          </cell>
        </row>
        <row r="175">
          <cell r="D175" t="str">
            <v>2221003421</v>
          </cell>
          <cell r="E175" t="str">
            <v>Phạm Thị Ngọc</v>
          </cell>
          <cell r="F175" t="str">
            <v>Ánh</v>
          </cell>
          <cell r="G175" t="str">
            <v>27/03/2004</v>
          </cell>
          <cell r="H175" t="str">
            <v>CLC_22DTC06</v>
          </cell>
          <cell r="I175" t="str">
            <v>HTHP</v>
          </cell>
          <cell r="J175">
            <v>0.4</v>
          </cell>
          <cell r="K175" t="str">
            <v>1032754136</v>
          </cell>
          <cell r="L175" t="str">
            <v>VIETCOMBANK</v>
          </cell>
          <cell r="M175" t="str">
            <v>KỲ ĐỒNG</v>
          </cell>
        </row>
        <row r="176">
          <cell r="D176" t="str">
            <v>2221003433</v>
          </cell>
          <cell r="E176" t="str">
            <v>Phạm Quốc</v>
          </cell>
          <cell r="F176" t="str">
            <v>Cường</v>
          </cell>
          <cell r="G176" t="str">
            <v>09/10/2004</v>
          </cell>
          <cell r="H176" t="str">
            <v>CLC_22DTC07</v>
          </cell>
          <cell r="I176" t="str">
            <v>HTHP</v>
          </cell>
          <cell r="J176">
            <v>0.5</v>
          </cell>
          <cell r="K176" t="str">
            <v>1032753556</v>
          </cell>
          <cell r="L176" t="str">
            <v>VIETCOMBANK</v>
          </cell>
          <cell r="M176" t="str">
            <v>KỲ ĐỒNG</v>
          </cell>
        </row>
        <row r="177">
          <cell r="D177" t="str">
            <v>2221002130</v>
          </cell>
          <cell r="E177" t="str">
            <v>Trần Thị Bảo</v>
          </cell>
          <cell r="F177" t="str">
            <v>Trân</v>
          </cell>
          <cell r="G177" t="str">
            <v>09/04/2004</v>
          </cell>
          <cell r="H177" t="str">
            <v>CLC_22DKB01</v>
          </cell>
          <cell r="I177" t="str">
            <v>HTHP</v>
          </cell>
          <cell r="J177">
            <v>0.4</v>
          </cell>
          <cell r="K177" t="str">
            <v>1032648446</v>
          </cell>
          <cell r="L177" t="str">
            <v>VIETCOMBANK</v>
          </cell>
          <cell r="M177" t="str">
            <v>KỲ ĐỒNG</v>
          </cell>
        </row>
        <row r="178">
          <cell r="D178" t="str">
            <v>2221002704</v>
          </cell>
          <cell r="E178" t="str">
            <v>Hứa Ngọc Minh</v>
          </cell>
          <cell r="F178" t="str">
            <v>Thảo</v>
          </cell>
          <cell r="G178" t="str">
            <v>11/01/2004</v>
          </cell>
          <cell r="H178" t="str">
            <v>CLC_22DTM01</v>
          </cell>
          <cell r="I178" t="str">
            <v>HTHP</v>
          </cell>
          <cell r="J178">
            <v>0.4</v>
          </cell>
          <cell r="K178" t="str">
            <v>1032646908</v>
          </cell>
          <cell r="L178" t="str">
            <v>VIETCOMBANK</v>
          </cell>
          <cell r="M178" t="str">
            <v>KỲ ĐỒNG</v>
          </cell>
        </row>
        <row r="179">
          <cell r="D179" t="str">
            <v>2221002605</v>
          </cell>
          <cell r="E179" t="str">
            <v>Võ Kim</v>
          </cell>
          <cell r="F179" t="str">
            <v>Ngân</v>
          </cell>
          <cell r="G179" t="str">
            <v>20/05/2004</v>
          </cell>
          <cell r="H179" t="str">
            <v>CLC_22DTM04</v>
          </cell>
          <cell r="I179" t="str">
            <v>HTHP</v>
          </cell>
          <cell r="J179">
            <v>0.4</v>
          </cell>
          <cell r="K179" t="str">
            <v>1032753647</v>
          </cell>
          <cell r="L179" t="str">
            <v>VIETCOMBANK</v>
          </cell>
          <cell r="M179" t="str">
            <v>KỲ ĐỒNG</v>
          </cell>
        </row>
        <row r="180">
          <cell r="D180" t="str">
            <v>2221002810</v>
          </cell>
          <cell r="E180" t="str">
            <v>Nguyễn Quỳnh Như</v>
          </cell>
          <cell r="F180" t="str">
            <v>Ý</v>
          </cell>
          <cell r="G180" t="str">
            <v>22/12/2003</v>
          </cell>
          <cell r="H180" t="str">
            <v>CLC_22DTM05</v>
          </cell>
          <cell r="I180" t="str">
            <v>HTHP</v>
          </cell>
          <cell r="J180">
            <v>0.5</v>
          </cell>
          <cell r="K180" t="str">
            <v>1032646724</v>
          </cell>
          <cell r="L180" t="str">
            <v>VIETCOMBANK</v>
          </cell>
          <cell r="M180" t="str">
            <v>KỲ ĐỒNG</v>
          </cell>
        </row>
        <row r="181">
          <cell r="D181" t="str">
            <v>2221002630</v>
          </cell>
          <cell r="E181" t="str">
            <v>Hồ Thị Yến</v>
          </cell>
          <cell r="F181" t="str">
            <v>Nhi</v>
          </cell>
          <cell r="G181" t="str">
            <v>28/10/2004</v>
          </cell>
          <cell r="H181" t="str">
            <v>CLC_22DTM09</v>
          </cell>
          <cell r="I181" t="str">
            <v>HTHP</v>
          </cell>
          <cell r="J181">
            <v>0.4</v>
          </cell>
          <cell r="K181" t="str">
            <v>1032646707</v>
          </cell>
          <cell r="L181" t="str">
            <v>VIETCOMBANK</v>
          </cell>
          <cell r="M181" t="str">
            <v>KỲ ĐỒNG</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0DFDF-80DF-457A-9D44-FE7D2DD43DA9}">
  <sheetPr>
    <tabColor rgb="FFFFFF00"/>
  </sheetPr>
  <dimension ref="A1:O314"/>
  <sheetViews>
    <sheetView tabSelected="1" zoomScale="98" zoomScaleNormal="98" zoomScalePageLayoutView="93" workbookViewId="0">
      <selection activeCell="A4" sqref="A4:J4"/>
    </sheetView>
  </sheetViews>
  <sheetFormatPr defaultColWidth="9.140625" defaultRowHeight="16.5" x14ac:dyDescent="0.25"/>
  <cols>
    <col min="1" max="1" width="5.5703125" style="69" customWidth="1"/>
    <col min="2" max="2" width="14.140625" style="77" customWidth="1"/>
    <col min="3" max="3" width="24.140625" style="77" customWidth="1"/>
    <col min="4" max="4" width="9.5703125" style="77" customWidth="1"/>
    <col min="5" max="5" width="11.28515625" style="121" customWidth="1"/>
    <col min="6" max="6" width="14.7109375" style="53" customWidth="1"/>
    <col min="7" max="7" width="30.5703125" style="54" customWidth="1"/>
    <col min="8" max="8" width="8.140625" style="63" customWidth="1"/>
    <col min="9" max="9" width="16.7109375" style="22" customWidth="1"/>
    <col min="10" max="10" width="15.7109375" style="54" customWidth="1"/>
    <col min="11" max="11" width="8" style="122" customWidth="1"/>
    <col min="12" max="12" width="7.5703125" style="122" customWidth="1"/>
    <col min="13" max="13" width="16.140625" style="31" customWidth="1"/>
    <col min="14" max="14" width="26.28515625" style="62" bestFit="1" customWidth="1"/>
    <col min="15" max="16384" width="9.140625" style="63"/>
  </cols>
  <sheetData>
    <row r="1" spans="1:15" x14ac:dyDescent="0.25">
      <c r="A1" s="163" t="s">
        <v>60</v>
      </c>
      <c r="B1" s="163"/>
      <c r="C1" s="163"/>
      <c r="D1" s="163"/>
      <c r="E1" s="163"/>
      <c r="F1" s="50"/>
      <c r="G1" s="164" t="s">
        <v>66</v>
      </c>
      <c r="H1" s="164"/>
      <c r="I1" s="164"/>
      <c r="J1" s="164"/>
    </row>
    <row r="2" spans="1:15" ht="36.75" customHeight="1" x14ac:dyDescent="0.25">
      <c r="A2" s="165" t="s">
        <v>1214</v>
      </c>
      <c r="B2" s="164"/>
      <c r="C2" s="164"/>
      <c r="D2" s="164"/>
      <c r="E2" s="164"/>
      <c r="F2" s="51"/>
      <c r="G2" s="166" t="s">
        <v>65</v>
      </c>
      <c r="H2" s="166"/>
      <c r="I2" s="166"/>
      <c r="J2" s="166"/>
    </row>
    <row r="3" spans="1:15" ht="14.25" customHeight="1" x14ac:dyDescent="0.25">
      <c r="A3" s="21"/>
      <c r="B3" s="11"/>
      <c r="C3" s="11"/>
      <c r="D3" s="11"/>
      <c r="E3" s="17"/>
      <c r="F3" s="52"/>
      <c r="G3" s="51"/>
      <c r="H3" s="101"/>
      <c r="I3" s="13"/>
      <c r="J3" s="51"/>
    </row>
    <row r="4" spans="1:15" ht="38.25" customHeight="1" x14ac:dyDescent="0.25">
      <c r="A4" s="167" t="s">
        <v>1256</v>
      </c>
      <c r="B4" s="167"/>
      <c r="C4" s="167"/>
      <c r="D4" s="167"/>
      <c r="E4" s="167"/>
      <c r="F4" s="167"/>
      <c r="G4" s="167"/>
      <c r="H4" s="167"/>
      <c r="I4" s="167"/>
      <c r="J4" s="167"/>
    </row>
    <row r="5" spans="1:15" ht="24.75" customHeight="1" x14ac:dyDescent="0.25">
      <c r="A5" s="168" t="s">
        <v>1213</v>
      </c>
      <c r="B5" s="168"/>
      <c r="C5" s="168"/>
      <c r="D5" s="168"/>
      <c r="E5" s="168"/>
      <c r="F5" s="168"/>
      <c r="G5" s="168"/>
      <c r="H5" s="168"/>
      <c r="I5" s="168"/>
      <c r="J5" s="168"/>
    </row>
    <row r="6" spans="1:15" ht="9" customHeight="1" x14ac:dyDescent="0.25"/>
    <row r="7" spans="1:15" s="68" customFormat="1" ht="33" x14ac:dyDescent="0.25">
      <c r="A7" s="36" t="s">
        <v>52</v>
      </c>
      <c r="B7" s="47" t="s">
        <v>13</v>
      </c>
      <c r="C7" s="42" t="s">
        <v>22</v>
      </c>
      <c r="D7" s="43" t="s">
        <v>3</v>
      </c>
      <c r="E7" s="55" t="s">
        <v>28</v>
      </c>
      <c r="F7" s="75" t="s">
        <v>61</v>
      </c>
      <c r="G7" s="75" t="s">
        <v>64</v>
      </c>
      <c r="H7" s="37" t="s">
        <v>121</v>
      </c>
      <c r="I7" s="37" t="s">
        <v>99</v>
      </c>
      <c r="J7" s="59" t="s">
        <v>300</v>
      </c>
      <c r="K7" s="123" t="s">
        <v>301</v>
      </c>
      <c r="L7" s="124" t="s">
        <v>302</v>
      </c>
      <c r="M7" s="32"/>
      <c r="N7" s="67"/>
    </row>
    <row r="8" spans="1:15" s="68" customFormat="1" x14ac:dyDescent="0.25">
      <c r="A8" s="36" t="s">
        <v>53</v>
      </c>
      <c r="B8" s="48" t="s">
        <v>78</v>
      </c>
      <c r="C8" s="42"/>
      <c r="D8" s="43"/>
      <c r="E8" s="55"/>
      <c r="F8" s="75"/>
      <c r="G8" s="75"/>
      <c r="H8" s="37"/>
      <c r="I8" s="37"/>
      <c r="J8" s="59"/>
      <c r="K8" s="123"/>
      <c r="L8" s="124"/>
      <c r="M8" s="32"/>
      <c r="N8" s="67"/>
    </row>
    <row r="9" spans="1:15" s="68" customFormat="1" ht="45" x14ac:dyDescent="0.25">
      <c r="A9" s="18">
        <v>1</v>
      </c>
      <c r="B9" s="88" t="s">
        <v>276</v>
      </c>
      <c r="C9" s="29" t="s">
        <v>277</v>
      </c>
      <c r="D9" s="89" t="s">
        <v>83</v>
      </c>
      <c r="E9" s="83" t="s">
        <v>654</v>
      </c>
      <c r="F9" s="95" t="s">
        <v>278</v>
      </c>
      <c r="G9" s="91" t="s">
        <v>279</v>
      </c>
      <c r="H9" s="30">
        <v>0.5</v>
      </c>
      <c r="I9" s="38">
        <f>18500000/10*4*H9</f>
        <v>3700000</v>
      </c>
      <c r="J9" s="74">
        <v>1017508962</v>
      </c>
      <c r="K9" s="125" t="s">
        <v>303</v>
      </c>
      <c r="L9" s="125" t="s">
        <v>313</v>
      </c>
      <c r="M9" s="63"/>
      <c r="N9" s="62"/>
      <c r="O9" s="63"/>
    </row>
    <row r="10" spans="1:15" s="68" customFormat="1" ht="30" x14ac:dyDescent="0.25">
      <c r="A10" s="18">
        <f>A9+1</f>
        <v>2</v>
      </c>
      <c r="B10" s="114" t="s">
        <v>825</v>
      </c>
      <c r="C10" s="81" t="s">
        <v>1002</v>
      </c>
      <c r="D10" s="82" t="s">
        <v>911</v>
      </c>
      <c r="E10" s="25" t="s">
        <v>976</v>
      </c>
      <c r="F10" s="25" t="s">
        <v>280</v>
      </c>
      <c r="G10" s="141" t="s">
        <v>1219</v>
      </c>
      <c r="H10" s="30">
        <v>0.5</v>
      </c>
      <c r="I10" s="38">
        <f t="shared" ref="I10:I27" si="0">18500000/10*4*H10</f>
        <v>3700000</v>
      </c>
      <c r="J10" s="74">
        <v>1038139989</v>
      </c>
      <c r="K10" s="125" t="s">
        <v>303</v>
      </c>
      <c r="L10" s="125"/>
      <c r="M10" s="63"/>
      <c r="N10" s="62"/>
      <c r="O10" s="63"/>
    </row>
    <row r="11" spans="1:15" ht="105" x14ac:dyDescent="0.25">
      <c r="A11" s="18">
        <f t="shared" ref="A11:A40" si="1">A10+1</f>
        <v>3</v>
      </c>
      <c r="B11" s="18" t="s">
        <v>826</v>
      </c>
      <c r="C11" s="45" t="s">
        <v>49</v>
      </c>
      <c r="D11" s="90" t="s">
        <v>91</v>
      </c>
      <c r="E11" s="95" t="s">
        <v>959</v>
      </c>
      <c r="F11" s="95" t="s">
        <v>280</v>
      </c>
      <c r="G11" s="92" t="s">
        <v>1149</v>
      </c>
      <c r="H11" s="142">
        <v>0.4</v>
      </c>
      <c r="I11" s="38">
        <f t="shared" si="0"/>
        <v>2960000</v>
      </c>
      <c r="J11" s="74">
        <v>1017428476</v>
      </c>
      <c r="K11" s="125" t="s">
        <v>303</v>
      </c>
      <c r="L11" s="125" t="s">
        <v>313</v>
      </c>
      <c r="M11" s="84"/>
      <c r="N11" s="85"/>
      <c r="O11" s="84"/>
    </row>
    <row r="12" spans="1:15" ht="45" x14ac:dyDescent="0.25">
      <c r="A12" s="18">
        <f t="shared" si="1"/>
        <v>4</v>
      </c>
      <c r="B12" s="114" t="s">
        <v>284</v>
      </c>
      <c r="C12" s="81" t="s">
        <v>285</v>
      </c>
      <c r="D12" s="82" t="s">
        <v>0</v>
      </c>
      <c r="E12" s="25" t="s">
        <v>958</v>
      </c>
      <c r="F12" s="25" t="s">
        <v>281</v>
      </c>
      <c r="G12" s="141" t="s">
        <v>1220</v>
      </c>
      <c r="H12" s="30">
        <v>0.5</v>
      </c>
      <c r="I12" s="38">
        <f t="shared" si="0"/>
        <v>3700000</v>
      </c>
      <c r="J12" s="74">
        <v>1017510310</v>
      </c>
      <c r="K12" s="125" t="s">
        <v>303</v>
      </c>
      <c r="L12" s="125" t="s">
        <v>320</v>
      </c>
      <c r="M12" s="84"/>
      <c r="N12" s="85"/>
      <c r="O12" s="84"/>
    </row>
    <row r="13" spans="1:15" x14ac:dyDescent="0.25">
      <c r="A13" s="18">
        <f t="shared" si="1"/>
        <v>5</v>
      </c>
      <c r="B13" s="88" t="s">
        <v>286</v>
      </c>
      <c r="C13" s="29" t="s">
        <v>287</v>
      </c>
      <c r="D13" s="89" t="s">
        <v>32</v>
      </c>
      <c r="E13" s="83" t="s">
        <v>964</v>
      </c>
      <c r="F13" s="95" t="s">
        <v>281</v>
      </c>
      <c r="G13" s="91" t="s">
        <v>101</v>
      </c>
      <c r="H13" s="30">
        <v>0.4</v>
      </c>
      <c r="I13" s="38">
        <f t="shared" si="0"/>
        <v>2960000</v>
      </c>
      <c r="J13" s="74">
        <v>1017599706</v>
      </c>
      <c r="K13" s="125" t="s">
        <v>303</v>
      </c>
      <c r="L13" s="125" t="s">
        <v>320</v>
      </c>
      <c r="M13" s="63"/>
    </row>
    <row r="14" spans="1:15" x14ac:dyDescent="0.25">
      <c r="A14" s="18">
        <f t="shared" si="1"/>
        <v>6</v>
      </c>
      <c r="B14" s="88" t="s">
        <v>282</v>
      </c>
      <c r="C14" s="29" t="s">
        <v>283</v>
      </c>
      <c r="D14" s="89" t="s">
        <v>108</v>
      </c>
      <c r="E14" s="83" t="s">
        <v>971</v>
      </c>
      <c r="F14" s="95" t="s">
        <v>198</v>
      </c>
      <c r="G14" s="91" t="s">
        <v>101</v>
      </c>
      <c r="H14" s="30">
        <v>0.4</v>
      </c>
      <c r="I14" s="38">
        <f t="shared" si="0"/>
        <v>2960000</v>
      </c>
      <c r="J14" s="74" t="s">
        <v>576</v>
      </c>
      <c r="K14" s="125" t="s">
        <v>303</v>
      </c>
      <c r="L14" s="128" t="s">
        <v>309</v>
      </c>
      <c r="M14" s="63"/>
    </row>
    <row r="15" spans="1:15" x14ac:dyDescent="0.25">
      <c r="A15" s="18">
        <f t="shared" si="1"/>
        <v>7</v>
      </c>
      <c r="B15" s="80" t="s">
        <v>816</v>
      </c>
      <c r="C15" s="81" t="s">
        <v>1003</v>
      </c>
      <c r="D15" s="82" t="s">
        <v>928</v>
      </c>
      <c r="E15" s="25" t="s">
        <v>593</v>
      </c>
      <c r="F15" s="25" t="s">
        <v>198</v>
      </c>
      <c r="G15" s="92" t="s">
        <v>72</v>
      </c>
      <c r="H15" s="30">
        <v>0.4</v>
      </c>
      <c r="I15" s="38">
        <f t="shared" si="0"/>
        <v>2960000</v>
      </c>
      <c r="J15" s="61" t="s">
        <v>1172</v>
      </c>
      <c r="K15" s="125" t="s">
        <v>303</v>
      </c>
      <c r="L15" s="125" t="s">
        <v>313</v>
      </c>
      <c r="M15" s="63"/>
    </row>
    <row r="16" spans="1:15" s="84" customFormat="1" ht="60" x14ac:dyDescent="0.25">
      <c r="A16" s="18">
        <f t="shared" si="1"/>
        <v>8</v>
      </c>
      <c r="B16" s="88" t="s">
        <v>273</v>
      </c>
      <c r="C16" s="29" t="s">
        <v>274</v>
      </c>
      <c r="D16" s="89" t="s">
        <v>31</v>
      </c>
      <c r="E16" s="83" t="s">
        <v>958</v>
      </c>
      <c r="F16" s="95" t="s">
        <v>275</v>
      </c>
      <c r="G16" s="92" t="s">
        <v>577</v>
      </c>
      <c r="H16" s="30">
        <v>0.5</v>
      </c>
      <c r="I16" s="38">
        <f t="shared" si="0"/>
        <v>3700000</v>
      </c>
      <c r="J16" s="74">
        <v>1017599522</v>
      </c>
      <c r="K16" s="125" t="s">
        <v>303</v>
      </c>
      <c r="L16" s="125" t="s">
        <v>320</v>
      </c>
      <c r="M16" s="63"/>
      <c r="N16" s="62"/>
      <c r="O16" s="63"/>
    </row>
    <row r="17" spans="1:15" s="84" customFormat="1" ht="94.5" customHeight="1" x14ac:dyDescent="0.25">
      <c r="A17" s="18">
        <f t="shared" si="1"/>
        <v>9</v>
      </c>
      <c r="B17" s="88" t="s">
        <v>444</v>
      </c>
      <c r="C17" s="29" t="s">
        <v>445</v>
      </c>
      <c r="D17" s="89" t="s">
        <v>35</v>
      </c>
      <c r="E17" s="83" t="s">
        <v>446</v>
      </c>
      <c r="F17" s="93" t="s">
        <v>275</v>
      </c>
      <c r="G17" s="92" t="s">
        <v>447</v>
      </c>
      <c r="H17" s="30">
        <v>0.4</v>
      </c>
      <c r="I17" s="38">
        <f t="shared" si="0"/>
        <v>2960000</v>
      </c>
      <c r="J17" s="143" t="s">
        <v>448</v>
      </c>
      <c r="K17" s="144" t="s">
        <v>303</v>
      </c>
      <c r="L17" s="144" t="s">
        <v>309</v>
      </c>
      <c r="N17" s="103"/>
    </row>
    <row r="18" spans="1:15" x14ac:dyDescent="0.25">
      <c r="A18" s="18">
        <f t="shared" si="1"/>
        <v>10</v>
      </c>
      <c r="B18" s="88" t="s">
        <v>288</v>
      </c>
      <c r="C18" s="29" t="s">
        <v>289</v>
      </c>
      <c r="D18" s="89" t="s">
        <v>19</v>
      </c>
      <c r="E18" s="83" t="s">
        <v>981</v>
      </c>
      <c r="F18" s="95" t="s">
        <v>275</v>
      </c>
      <c r="G18" s="92" t="s">
        <v>72</v>
      </c>
      <c r="H18" s="30">
        <v>0.4</v>
      </c>
      <c r="I18" s="38">
        <f t="shared" si="0"/>
        <v>2960000</v>
      </c>
      <c r="J18" s="61" t="s">
        <v>314</v>
      </c>
      <c r="K18" s="125" t="s">
        <v>303</v>
      </c>
      <c r="L18" s="125" t="s">
        <v>313</v>
      </c>
      <c r="M18" s="63"/>
    </row>
    <row r="19" spans="1:15" s="84" customFormat="1" x14ac:dyDescent="0.25">
      <c r="A19" s="18">
        <f t="shared" si="1"/>
        <v>11</v>
      </c>
      <c r="B19" s="114" t="s">
        <v>828</v>
      </c>
      <c r="C19" s="81" t="s">
        <v>910</v>
      </c>
      <c r="D19" s="82" t="s">
        <v>181</v>
      </c>
      <c r="E19" s="25" t="s">
        <v>1012</v>
      </c>
      <c r="F19" s="25" t="s">
        <v>708</v>
      </c>
      <c r="G19" s="91" t="s">
        <v>101</v>
      </c>
      <c r="H19" s="40">
        <v>0.4</v>
      </c>
      <c r="I19" s="38">
        <f t="shared" si="0"/>
        <v>2960000</v>
      </c>
      <c r="J19" s="73">
        <v>70210000250087</v>
      </c>
      <c r="K19" s="126" t="s">
        <v>310</v>
      </c>
      <c r="L19" s="126"/>
      <c r="M19" s="63"/>
      <c r="N19" s="62"/>
      <c r="O19" s="63"/>
    </row>
    <row r="20" spans="1:15" x14ac:dyDescent="0.25">
      <c r="A20" s="18">
        <f t="shared" si="1"/>
        <v>12</v>
      </c>
      <c r="B20" s="97" t="s">
        <v>857</v>
      </c>
      <c r="C20" s="98" t="s">
        <v>996</v>
      </c>
      <c r="D20" s="99" t="s">
        <v>111</v>
      </c>
      <c r="E20" s="76" t="s">
        <v>1006</v>
      </c>
      <c r="F20" s="76" t="s">
        <v>708</v>
      </c>
      <c r="G20" s="141" t="s">
        <v>101</v>
      </c>
      <c r="H20" s="40">
        <v>0.4</v>
      </c>
      <c r="I20" s="38">
        <f t="shared" si="0"/>
        <v>2960000</v>
      </c>
      <c r="J20" s="73">
        <v>31310001474857</v>
      </c>
      <c r="K20" s="126" t="s">
        <v>310</v>
      </c>
      <c r="L20" s="126" t="s">
        <v>311</v>
      </c>
      <c r="M20" s="63"/>
    </row>
    <row r="21" spans="1:15" x14ac:dyDescent="0.25">
      <c r="A21" s="18">
        <f t="shared" si="1"/>
        <v>13</v>
      </c>
      <c r="B21" s="97" t="s">
        <v>856</v>
      </c>
      <c r="C21" s="98" t="s">
        <v>649</v>
      </c>
      <c r="D21" s="99" t="s">
        <v>84</v>
      </c>
      <c r="E21" s="76" t="s">
        <v>340</v>
      </c>
      <c r="F21" s="76" t="s">
        <v>708</v>
      </c>
      <c r="G21" s="141" t="s">
        <v>101</v>
      </c>
      <c r="H21" s="40">
        <v>0.4</v>
      </c>
      <c r="I21" s="38">
        <f t="shared" si="0"/>
        <v>2960000</v>
      </c>
      <c r="J21" s="73">
        <v>31310001479214</v>
      </c>
      <c r="K21" s="126" t="s">
        <v>310</v>
      </c>
      <c r="L21" s="126" t="s">
        <v>311</v>
      </c>
      <c r="M21" s="63"/>
    </row>
    <row r="22" spans="1:15" s="62" customFormat="1" x14ac:dyDescent="0.25">
      <c r="A22" s="18">
        <f t="shared" si="1"/>
        <v>14</v>
      </c>
      <c r="B22" s="78" t="s">
        <v>327</v>
      </c>
      <c r="C22" s="44" t="s">
        <v>328</v>
      </c>
      <c r="D22" s="79" t="s">
        <v>329</v>
      </c>
      <c r="E22" s="83" t="s">
        <v>330</v>
      </c>
      <c r="F22" s="25" t="s">
        <v>708</v>
      </c>
      <c r="G22" s="118" t="s">
        <v>72</v>
      </c>
      <c r="H22" s="40">
        <v>0.4</v>
      </c>
      <c r="I22" s="38">
        <f t="shared" si="0"/>
        <v>2960000</v>
      </c>
      <c r="J22" s="73">
        <v>31310001460838</v>
      </c>
      <c r="K22" s="126" t="s">
        <v>310</v>
      </c>
      <c r="L22" s="126" t="s">
        <v>311</v>
      </c>
    </row>
    <row r="23" spans="1:15" x14ac:dyDescent="0.25">
      <c r="A23" s="18">
        <f t="shared" si="1"/>
        <v>15</v>
      </c>
      <c r="B23" s="78" t="s">
        <v>451</v>
      </c>
      <c r="C23" s="44" t="s">
        <v>426</v>
      </c>
      <c r="D23" s="79" t="s">
        <v>47</v>
      </c>
      <c r="E23" s="25" t="s">
        <v>438</v>
      </c>
      <c r="F23" s="93" t="s">
        <v>718</v>
      </c>
      <c r="G23" s="92" t="s">
        <v>73</v>
      </c>
      <c r="H23" s="30">
        <v>0.5</v>
      </c>
      <c r="I23" s="38">
        <f t="shared" si="0"/>
        <v>3700000</v>
      </c>
      <c r="J23" s="73">
        <v>31310001474006</v>
      </c>
      <c r="K23" s="126" t="s">
        <v>310</v>
      </c>
      <c r="L23" s="126" t="s">
        <v>311</v>
      </c>
      <c r="M23" s="63"/>
    </row>
    <row r="24" spans="1:15" ht="45" x14ac:dyDescent="0.25">
      <c r="A24" s="18">
        <f t="shared" si="1"/>
        <v>16</v>
      </c>
      <c r="B24" s="78" t="s">
        <v>331</v>
      </c>
      <c r="C24" s="44" t="s">
        <v>332</v>
      </c>
      <c r="D24" s="79" t="s">
        <v>48</v>
      </c>
      <c r="E24" s="83" t="s">
        <v>333</v>
      </c>
      <c r="F24" s="25" t="s">
        <v>718</v>
      </c>
      <c r="G24" s="141" t="s">
        <v>334</v>
      </c>
      <c r="H24" s="30">
        <v>0.5</v>
      </c>
      <c r="I24" s="38">
        <f t="shared" si="0"/>
        <v>3700000</v>
      </c>
      <c r="J24" s="73">
        <v>31310001461053</v>
      </c>
      <c r="K24" s="126" t="s">
        <v>310</v>
      </c>
      <c r="L24" s="126" t="s">
        <v>311</v>
      </c>
      <c r="M24" s="63"/>
    </row>
    <row r="25" spans="1:15" x14ac:dyDescent="0.25">
      <c r="A25" s="18">
        <f t="shared" si="1"/>
        <v>17</v>
      </c>
      <c r="B25" s="78" t="s">
        <v>325</v>
      </c>
      <c r="C25" s="44" t="s">
        <v>152</v>
      </c>
      <c r="D25" s="79" t="s">
        <v>27</v>
      </c>
      <c r="E25" s="83" t="s">
        <v>326</v>
      </c>
      <c r="F25" s="25" t="s">
        <v>718</v>
      </c>
      <c r="G25" s="141" t="s">
        <v>101</v>
      </c>
      <c r="H25" s="40">
        <v>0.4</v>
      </c>
      <c r="I25" s="38">
        <f t="shared" si="0"/>
        <v>2960000</v>
      </c>
      <c r="J25" s="73">
        <v>31310001461211</v>
      </c>
      <c r="K25" s="126" t="s">
        <v>310</v>
      </c>
      <c r="L25" s="126" t="s">
        <v>311</v>
      </c>
      <c r="M25" s="63"/>
    </row>
    <row r="26" spans="1:15" x14ac:dyDescent="0.25">
      <c r="A26" s="18">
        <f t="shared" si="1"/>
        <v>18</v>
      </c>
      <c r="B26" s="80" t="s">
        <v>578</v>
      </c>
      <c r="C26" s="81" t="s">
        <v>579</v>
      </c>
      <c r="D26" s="82" t="s">
        <v>17</v>
      </c>
      <c r="E26" s="25" t="s">
        <v>580</v>
      </c>
      <c r="F26" s="25" t="s">
        <v>718</v>
      </c>
      <c r="G26" s="118" t="s">
        <v>72</v>
      </c>
      <c r="H26" s="40">
        <v>0.4</v>
      </c>
      <c r="I26" s="38">
        <f t="shared" si="0"/>
        <v>2960000</v>
      </c>
      <c r="J26" s="73">
        <v>31310001489170</v>
      </c>
      <c r="K26" s="126" t="s">
        <v>310</v>
      </c>
      <c r="L26" s="126" t="s">
        <v>311</v>
      </c>
      <c r="M26" s="63"/>
    </row>
    <row r="27" spans="1:15" x14ac:dyDescent="0.25">
      <c r="A27" s="18">
        <f t="shared" si="1"/>
        <v>19</v>
      </c>
      <c r="B27" s="78" t="s">
        <v>449</v>
      </c>
      <c r="C27" s="44" t="s">
        <v>94</v>
      </c>
      <c r="D27" s="79" t="s">
        <v>141</v>
      </c>
      <c r="E27" s="25" t="s">
        <v>450</v>
      </c>
      <c r="F27" s="25" t="s">
        <v>707</v>
      </c>
      <c r="G27" s="118" t="s">
        <v>72</v>
      </c>
      <c r="H27" s="40">
        <v>0.4</v>
      </c>
      <c r="I27" s="38">
        <f t="shared" si="0"/>
        <v>2960000</v>
      </c>
      <c r="J27" s="73">
        <v>31310001491087</v>
      </c>
      <c r="K27" s="126" t="s">
        <v>310</v>
      </c>
      <c r="L27" s="126" t="s">
        <v>311</v>
      </c>
      <c r="M27" s="63"/>
    </row>
    <row r="28" spans="1:15" ht="22.5" x14ac:dyDescent="0.25">
      <c r="A28" s="18">
        <f t="shared" si="1"/>
        <v>20</v>
      </c>
      <c r="B28" s="97" t="s">
        <v>831</v>
      </c>
      <c r="C28" s="98" t="s">
        <v>1136</v>
      </c>
      <c r="D28" s="99" t="s">
        <v>35</v>
      </c>
      <c r="E28" s="76" t="s">
        <v>1064</v>
      </c>
      <c r="F28" s="76" t="s">
        <v>740</v>
      </c>
      <c r="G28" s="92" t="s">
        <v>72</v>
      </c>
      <c r="H28" s="30">
        <v>0.4</v>
      </c>
      <c r="I28" s="159">
        <f>(18500000/10*2+19500000/10*2)*H28</f>
        <v>3040000</v>
      </c>
      <c r="J28" s="120">
        <v>31310001576531</v>
      </c>
      <c r="K28" s="106" t="str">
        <f>VLOOKUP(B28,[1]TH_BIDV_VCB!$D$2:$M$181,9,0)</f>
        <v>BIDV</v>
      </c>
      <c r="L28" s="106" t="s">
        <v>1173</v>
      </c>
      <c r="M28" s="63"/>
    </row>
    <row r="29" spans="1:15" ht="22.5" x14ac:dyDescent="0.25">
      <c r="A29" s="18">
        <f t="shared" si="1"/>
        <v>21</v>
      </c>
      <c r="B29" s="97" t="s">
        <v>832</v>
      </c>
      <c r="C29" s="98" t="s">
        <v>7</v>
      </c>
      <c r="D29" s="99" t="s">
        <v>84</v>
      </c>
      <c r="E29" s="76" t="s">
        <v>1073</v>
      </c>
      <c r="F29" s="76" t="s">
        <v>740</v>
      </c>
      <c r="G29" s="92" t="s">
        <v>72</v>
      </c>
      <c r="H29" s="30">
        <v>0.4</v>
      </c>
      <c r="I29" s="159">
        <f t="shared" ref="I29:I40" si="2">(18500000/10*2+19500000/10*2)*H29</f>
        <v>3040000</v>
      </c>
      <c r="J29" s="120">
        <v>31310001564457</v>
      </c>
      <c r="K29" s="106" t="str">
        <f>VLOOKUP(B29,[1]TH_BIDV_VCB!$D$2:$M$181,9,0)</f>
        <v>BIDV</v>
      </c>
      <c r="L29" s="106" t="s">
        <v>1173</v>
      </c>
      <c r="M29" s="63"/>
    </row>
    <row r="30" spans="1:15" ht="22.5" x14ac:dyDescent="0.25">
      <c r="A30" s="18">
        <f t="shared" si="1"/>
        <v>22</v>
      </c>
      <c r="B30" s="80" t="s">
        <v>811</v>
      </c>
      <c r="C30" s="81" t="s">
        <v>926</v>
      </c>
      <c r="D30" s="82" t="s">
        <v>929</v>
      </c>
      <c r="E30" s="25" t="s">
        <v>1063</v>
      </c>
      <c r="F30" s="25" t="s">
        <v>738</v>
      </c>
      <c r="G30" s="92" t="s">
        <v>72</v>
      </c>
      <c r="H30" s="30">
        <v>0.4</v>
      </c>
      <c r="I30" s="159">
        <f t="shared" si="2"/>
        <v>3040000</v>
      </c>
      <c r="J30" s="120">
        <v>31310001576975</v>
      </c>
      <c r="K30" s="106" t="s">
        <v>310</v>
      </c>
      <c r="L30" s="106" t="s">
        <v>1173</v>
      </c>
      <c r="M30" s="63"/>
    </row>
    <row r="31" spans="1:15" ht="22.5" x14ac:dyDescent="0.25">
      <c r="A31" s="18">
        <f t="shared" si="1"/>
        <v>23</v>
      </c>
      <c r="B31" s="97" t="s">
        <v>829</v>
      </c>
      <c r="C31" s="98" t="s">
        <v>913</v>
      </c>
      <c r="D31" s="99" t="s">
        <v>908</v>
      </c>
      <c r="E31" s="76" t="s">
        <v>1123</v>
      </c>
      <c r="F31" s="76" t="s">
        <v>738</v>
      </c>
      <c r="G31" s="92" t="s">
        <v>73</v>
      </c>
      <c r="H31" s="30">
        <v>0.5</v>
      </c>
      <c r="I31" s="159">
        <f t="shared" si="2"/>
        <v>3800000</v>
      </c>
      <c r="J31" s="120">
        <v>31310001576984</v>
      </c>
      <c r="K31" s="106" t="str">
        <f>VLOOKUP(B31,[1]TH_BIDV_VCB!$D$2:$M$181,9,0)</f>
        <v>BIDV</v>
      </c>
      <c r="L31" s="106" t="s">
        <v>1173</v>
      </c>
      <c r="M31" s="63"/>
    </row>
    <row r="32" spans="1:15" ht="22.5" x14ac:dyDescent="0.25">
      <c r="A32" s="18">
        <f t="shared" si="1"/>
        <v>24</v>
      </c>
      <c r="B32" s="97" t="s">
        <v>830</v>
      </c>
      <c r="C32" s="98" t="s">
        <v>936</v>
      </c>
      <c r="D32" s="99" t="s">
        <v>82</v>
      </c>
      <c r="E32" s="76" t="s">
        <v>1121</v>
      </c>
      <c r="F32" s="76" t="s">
        <v>738</v>
      </c>
      <c r="G32" s="92" t="s">
        <v>73</v>
      </c>
      <c r="H32" s="30">
        <v>0.5</v>
      </c>
      <c r="I32" s="159">
        <f t="shared" si="2"/>
        <v>3800000</v>
      </c>
      <c r="J32" s="120">
        <v>31310001564633</v>
      </c>
      <c r="K32" s="106" t="str">
        <f>VLOOKUP(B32,[1]TH_BIDV_VCB!$D$2:$M$181,9,0)</f>
        <v>BIDV</v>
      </c>
      <c r="L32" s="106" t="s">
        <v>1173</v>
      </c>
      <c r="M32" s="63"/>
    </row>
    <row r="33" spans="1:15" ht="22.5" x14ac:dyDescent="0.25">
      <c r="A33" s="18">
        <f t="shared" si="1"/>
        <v>25</v>
      </c>
      <c r="B33" s="114" t="s">
        <v>787</v>
      </c>
      <c r="C33" s="81" t="s">
        <v>922</v>
      </c>
      <c r="D33" s="82" t="s">
        <v>84</v>
      </c>
      <c r="E33" s="25" t="s">
        <v>1111</v>
      </c>
      <c r="F33" s="25" t="s">
        <v>738</v>
      </c>
      <c r="G33" s="91" t="s">
        <v>101</v>
      </c>
      <c r="H33" s="30">
        <v>0.4</v>
      </c>
      <c r="I33" s="159">
        <f t="shared" si="2"/>
        <v>3040000</v>
      </c>
      <c r="J33" s="120">
        <v>31310001577215</v>
      </c>
      <c r="K33" s="106" t="e">
        <f>VLOOKUP(B33,[1]TH_BIDV_VCB!$D$2:$M$181,9,0)</f>
        <v>#N/A</v>
      </c>
      <c r="L33" s="106" t="s">
        <v>1207</v>
      </c>
      <c r="M33" s="63"/>
    </row>
    <row r="34" spans="1:15" ht="22.5" x14ac:dyDescent="0.25">
      <c r="A34" s="18">
        <f t="shared" si="1"/>
        <v>26</v>
      </c>
      <c r="B34" s="97" t="s">
        <v>833</v>
      </c>
      <c r="C34" s="98" t="s">
        <v>990</v>
      </c>
      <c r="D34" s="99" t="s">
        <v>84</v>
      </c>
      <c r="E34" s="76" t="s">
        <v>1090</v>
      </c>
      <c r="F34" s="76" t="s">
        <v>738</v>
      </c>
      <c r="G34" s="91" t="s">
        <v>101</v>
      </c>
      <c r="H34" s="30">
        <v>0.4</v>
      </c>
      <c r="I34" s="159">
        <f t="shared" si="2"/>
        <v>3040000</v>
      </c>
      <c r="J34" s="120">
        <v>31110001361016</v>
      </c>
      <c r="K34" s="106" t="str">
        <f>VLOOKUP(B34,[1]TH_BIDV_VCB!$D$2:$M$181,9,0)</f>
        <v>BIDV</v>
      </c>
      <c r="L34" s="106" t="s">
        <v>1207</v>
      </c>
      <c r="M34" s="63"/>
    </row>
    <row r="35" spans="1:15" ht="75" x14ac:dyDescent="0.25">
      <c r="A35" s="18">
        <f t="shared" si="1"/>
        <v>27</v>
      </c>
      <c r="B35" s="80" t="s">
        <v>834</v>
      </c>
      <c r="C35" s="81" t="s">
        <v>1147</v>
      </c>
      <c r="D35" s="82" t="s">
        <v>77</v>
      </c>
      <c r="E35" s="25" t="s">
        <v>1044</v>
      </c>
      <c r="F35" s="25" t="s">
        <v>738</v>
      </c>
      <c r="G35" s="92" t="s">
        <v>1174</v>
      </c>
      <c r="H35" s="30">
        <v>0.4</v>
      </c>
      <c r="I35" s="159">
        <f t="shared" si="2"/>
        <v>3040000</v>
      </c>
      <c r="J35" s="139" t="s">
        <v>1217</v>
      </c>
      <c r="K35" s="106" t="s">
        <v>310</v>
      </c>
      <c r="L35" s="106" t="s">
        <v>1218</v>
      </c>
      <c r="M35" s="62" t="s">
        <v>1216</v>
      </c>
      <c r="O35" s="62"/>
    </row>
    <row r="36" spans="1:15" ht="22.5" x14ac:dyDescent="0.25">
      <c r="A36" s="18">
        <f t="shared" si="1"/>
        <v>28</v>
      </c>
      <c r="B36" s="97" t="s">
        <v>789</v>
      </c>
      <c r="C36" s="98" t="s">
        <v>1146</v>
      </c>
      <c r="D36" s="99" t="s">
        <v>17</v>
      </c>
      <c r="E36" s="76" t="s">
        <v>1101</v>
      </c>
      <c r="F36" s="76" t="s">
        <v>738</v>
      </c>
      <c r="G36" s="92" t="s">
        <v>72</v>
      </c>
      <c r="H36" s="30">
        <v>0.4</v>
      </c>
      <c r="I36" s="159">
        <f t="shared" si="2"/>
        <v>3040000</v>
      </c>
      <c r="J36" s="120">
        <v>31310001577358</v>
      </c>
      <c r="K36" s="106" t="str">
        <f>VLOOKUP(B36,[1]TH_BIDV_VCB!$D$2:$M$181,9,0)</f>
        <v>BIDV</v>
      </c>
      <c r="L36" s="106" t="s">
        <v>1173</v>
      </c>
      <c r="M36" s="63"/>
    </row>
    <row r="37" spans="1:15" ht="60" x14ac:dyDescent="0.25">
      <c r="A37" s="18">
        <f t="shared" si="1"/>
        <v>29</v>
      </c>
      <c r="B37" s="97" t="s">
        <v>785</v>
      </c>
      <c r="C37" s="98" t="s">
        <v>921</v>
      </c>
      <c r="D37" s="99" t="s">
        <v>2</v>
      </c>
      <c r="E37" s="76" t="s">
        <v>1079</v>
      </c>
      <c r="F37" s="76" t="s">
        <v>784</v>
      </c>
      <c r="G37" s="92" t="s">
        <v>1155</v>
      </c>
      <c r="H37" s="30">
        <v>0.5</v>
      </c>
      <c r="I37" s="159">
        <f t="shared" si="2"/>
        <v>3800000</v>
      </c>
      <c r="J37" s="120">
        <v>31310001577659</v>
      </c>
      <c r="K37" s="106" t="str">
        <f>VLOOKUP(B37,[1]TH_BIDV_VCB!$D$2:$M$181,9,0)</f>
        <v>BIDV</v>
      </c>
      <c r="L37" s="106" t="s">
        <v>1173</v>
      </c>
      <c r="M37" s="63"/>
    </row>
    <row r="38" spans="1:15" ht="22.5" x14ac:dyDescent="0.25">
      <c r="A38" s="18">
        <f t="shared" si="1"/>
        <v>30</v>
      </c>
      <c r="B38" s="97" t="s">
        <v>786</v>
      </c>
      <c r="C38" s="98" t="s">
        <v>148</v>
      </c>
      <c r="D38" s="99" t="s">
        <v>14</v>
      </c>
      <c r="E38" s="76" t="s">
        <v>1050</v>
      </c>
      <c r="F38" s="76" t="s">
        <v>784</v>
      </c>
      <c r="G38" s="92" t="s">
        <v>72</v>
      </c>
      <c r="H38" s="30">
        <v>0.4</v>
      </c>
      <c r="I38" s="159">
        <f t="shared" si="2"/>
        <v>3040000</v>
      </c>
      <c r="J38" s="120">
        <v>31310001577695</v>
      </c>
      <c r="K38" s="106" t="str">
        <f>VLOOKUP(B38,[1]TH_BIDV_VCB!$D$2:$M$181,9,0)</f>
        <v>BIDV</v>
      </c>
      <c r="L38" s="106" t="s">
        <v>1173</v>
      </c>
      <c r="M38" s="63"/>
    </row>
    <row r="39" spans="1:15" ht="60" x14ac:dyDescent="0.25">
      <c r="A39" s="18">
        <f t="shared" si="1"/>
        <v>31</v>
      </c>
      <c r="B39" s="97" t="s">
        <v>790</v>
      </c>
      <c r="C39" s="98" t="s">
        <v>102</v>
      </c>
      <c r="D39" s="99" t="s">
        <v>68</v>
      </c>
      <c r="E39" s="76" t="s">
        <v>663</v>
      </c>
      <c r="F39" s="76" t="s">
        <v>784</v>
      </c>
      <c r="G39" s="92" t="s">
        <v>1156</v>
      </c>
      <c r="H39" s="30">
        <v>0.5</v>
      </c>
      <c r="I39" s="159">
        <f t="shared" si="2"/>
        <v>3800000</v>
      </c>
      <c r="J39" s="120">
        <v>31310001577880</v>
      </c>
      <c r="K39" s="106" t="str">
        <f>VLOOKUP(B39,[1]TH_BIDV_VCB!$D$2:$M$181,9,0)</f>
        <v>BIDV</v>
      </c>
      <c r="L39" s="106" t="s">
        <v>1173</v>
      </c>
      <c r="M39" s="63"/>
    </row>
    <row r="40" spans="1:15" ht="22.5" x14ac:dyDescent="0.25">
      <c r="A40" s="18">
        <f t="shared" si="1"/>
        <v>32</v>
      </c>
      <c r="B40" s="97" t="s">
        <v>809</v>
      </c>
      <c r="C40" s="98" t="s">
        <v>919</v>
      </c>
      <c r="D40" s="99" t="s">
        <v>12</v>
      </c>
      <c r="E40" s="76" t="s">
        <v>1118</v>
      </c>
      <c r="F40" s="76" t="s">
        <v>788</v>
      </c>
      <c r="G40" s="92" t="s">
        <v>72</v>
      </c>
      <c r="H40" s="30">
        <v>0.4</v>
      </c>
      <c r="I40" s="159">
        <f t="shared" si="2"/>
        <v>3040000</v>
      </c>
      <c r="J40" s="120">
        <v>31310001578555</v>
      </c>
      <c r="K40" s="106" t="str">
        <f>VLOOKUP(B40,[1]TH_BIDV_VCB!$D$2:$M$181,9,0)</f>
        <v>BIDV</v>
      </c>
      <c r="L40" s="106" t="s">
        <v>1173</v>
      </c>
      <c r="M40" s="63"/>
    </row>
    <row r="41" spans="1:15" x14ac:dyDescent="0.25">
      <c r="A41" s="18"/>
      <c r="B41" s="5"/>
      <c r="C41" s="72" t="s">
        <v>97</v>
      </c>
      <c r="D41" s="46">
        <f>A40</f>
        <v>32</v>
      </c>
      <c r="E41" s="23"/>
      <c r="F41" s="95"/>
      <c r="G41" s="92"/>
      <c r="H41" s="39"/>
      <c r="I41" s="71">
        <f>SUM(I9:I40)</f>
        <v>103240000</v>
      </c>
      <c r="J41" s="74"/>
      <c r="K41" s="125"/>
      <c r="L41" s="125"/>
      <c r="M41" s="63"/>
    </row>
    <row r="42" spans="1:15" x14ac:dyDescent="0.25">
      <c r="A42" s="133" t="s">
        <v>54</v>
      </c>
      <c r="B42" s="5" t="s">
        <v>30</v>
      </c>
      <c r="C42" s="72"/>
      <c r="D42" s="46"/>
      <c r="E42" s="23"/>
      <c r="F42" s="95"/>
      <c r="G42" s="92"/>
      <c r="H42" s="39"/>
      <c r="I42" s="71"/>
      <c r="J42" s="74"/>
      <c r="K42" s="125"/>
      <c r="L42" s="125"/>
      <c r="M42" s="63"/>
    </row>
    <row r="43" spans="1:15" x14ac:dyDescent="0.25">
      <c r="A43" s="18">
        <v>1</v>
      </c>
      <c r="B43" s="78" t="s">
        <v>503</v>
      </c>
      <c r="C43" s="44" t="s">
        <v>504</v>
      </c>
      <c r="D43" s="82" t="s">
        <v>89</v>
      </c>
      <c r="E43" s="25" t="s">
        <v>505</v>
      </c>
      <c r="F43" s="25" t="s">
        <v>453</v>
      </c>
      <c r="G43" s="92" t="s">
        <v>73</v>
      </c>
      <c r="H43" s="30">
        <v>0.5</v>
      </c>
      <c r="I43" s="38">
        <f t="shared" ref="I43:I58" si="3">18500000/10*4*H43</f>
        <v>3700000</v>
      </c>
      <c r="J43" s="74">
        <v>1017334481</v>
      </c>
      <c r="K43" s="125" t="s">
        <v>303</v>
      </c>
      <c r="L43" s="125" t="s">
        <v>313</v>
      </c>
      <c r="M43" s="63"/>
    </row>
    <row r="44" spans="1:15" x14ac:dyDescent="0.25">
      <c r="A44" s="18">
        <f>A43+1</f>
        <v>2</v>
      </c>
      <c r="B44" s="88" t="s">
        <v>234</v>
      </c>
      <c r="C44" s="29" t="s">
        <v>37</v>
      </c>
      <c r="D44" s="105" t="s">
        <v>47</v>
      </c>
      <c r="E44" s="83" t="s">
        <v>957</v>
      </c>
      <c r="F44" s="95" t="s">
        <v>235</v>
      </c>
      <c r="G44" s="92" t="s">
        <v>73</v>
      </c>
      <c r="H44" s="30">
        <v>0.5</v>
      </c>
      <c r="I44" s="38">
        <f t="shared" si="3"/>
        <v>3700000</v>
      </c>
      <c r="J44" s="74" t="s">
        <v>304</v>
      </c>
      <c r="K44" s="125" t="s">
        <v>303</v>
      </c>
      <c r="L44" s="125" t="s">
        <v>313</v>
      </c>
      <c r="M44" s="63"/>
    </row>
    <row r="45" spans="1:15" x14ac:dyDescent="0.25">
      <c r="A45" s="18">
        <f t="shared" ref="A45:A71" si="4">A44+1</f>
        <v>3</v>
      </c>
      <c r="B45" s="88" t="s">
        <v>236</v>
      </c>
      <c r="C45" s="29" t="s">
        <v>237</v>
      </c>
      <c r="D45" s="105" t="s">
        <v>103</v>
      </c>
      <c r="E45" s="83" t="s">
        <v>533</v>
      </c>
      <c r="F45" s="95" t="s">
        <v>238</v>
      </c>
      <c r="G45" s="92" t="s">
        <v>73</v>
      </c>
      <c r="H45" s="30">
        <v>0.5</v>
      </c>
      <c r="I45" s="38">
        <f t="shared" si="3"/>
        <v>3700000</v>
      </c>
      <c r="J45" s="74">
        <v>1017334504</v>
      </c>
      <c r="K45" s="125" t="s">
        <v>303</v>
      </c>
      <c r="L45" s="125" t="s">
        <v>313</v>
      </c>
      <c r="M45" s="63"/>
      <c r="N45" s="145"/>
    </row>
    <row r="46" spans="1:15" ht="60" x14ac:dyDescent="0.25">
      <c r="A46" s="18">
        <f t="shared" si="4"/>
        <v>4</v>
      </c>
      <c r="B46" s="97" t="s">
        <v>812</v>
      </c>
      <c r="C46" s="98" t="s">
        <v>75</v>
      </c>
      <c r="D46" s="134" t="s">
        <v>68</v>
      </c>
      <c r="E46" s="76" t="s">
        <v>966</v>
      </c>
      <c r="F46" s="76" t="s">
        <v>238</v>
      </c>
      <c r="G46" s="91" t="s">
        <v>1150</v>
      </c>
      <c r="H46" s="30">
        <v>0.4</v>
      </c>
      <c r="I46" s="38">
        <f t="shared" si="3"/>
        <v>2960000</v>
      </c>
      <c r="J46" s="74">
        <v>1017599939</v>
      </c>
      <c r="K46" s="125" t="s">
        <v>303</v>
      </c>
      <c r="L46" s="125" t="s">
        <v>313</v>
      </c>
      <c r="M46" s="63"/>
      <c r="N46" s="145"/>
    </row>
    <row r="47" spans="1:15" x14ac:dyDescent="0.25">
      <c r="A47" s="18">
        <f t="shared" si="4"/>
        <v>5</v>
      </c>
      <c r="B47" s="88" t="s">
        <v>293</v>
      </c>
      <c r="C47" s="29" t="s">
        <v>294</v>
      </c>
      <c r="D47" s="105" t="s">
        <v>147</v>
      </c>
      <c r="E47" s="83" t="s">
        <v>299</v>
      </c>
      <c r="F47" s="95" t="s">
        <v>295</v>
      </c>
      <c r="G47" s="91" t="s">
        <v>101</v>
      </c>
      <c r="H47" s="30">
        <v>0.4</v>
      </c>
      <c r="I47" s="38">
        <f t="shared" si="3"/>
        <v>2960000</v>
      </c>
      <c r="J47" s="74">
        <v>1017599930</v>
      </c>
      <c r="K47" s="125" t="s">
        <v>303</v>
      </c>
      <c r="L47" s="125" t="s">
        <v>313</v>
      </c>
      <c r="M47" s="63"/>
      <c r="N47" s="146"/>
    </row>
    <row r="48" spans="1:15" x14ac:dyDescent="0.25">
      <c r="A48" s="18">
        <f t="shared" si="4"/>
        <v>6</v>
      </c>
      <c r="B48" s="80" t="s">
        <v>296</v>
      </c>
      <c r="C48" s="81" t="s">
        <v>297</v>
      </c>
      <c r="D48" s="82" t="s">
        <v>82</v>
      </c>
      <c r="E48" s="25" t="s">
        <v>581</v>
      </c>
      <c r="F48" s="25" t="s">
        <v>298</v>
      </c>
      <c r="G48" s="91" t="s">
        <v>104</v>
      </c>
      <c r="H48" s="30">
        <v>0.4</v>
      </c>
      <c r="I48" s="38">
        <f t="shared" si="3"/>
        <v>2960000</v>
      </c>
      <c r="J48" s="74">
        <v>1017508853</v>
      </c>
      <c r="K48" s="125" t="s">
        <v>303</v>
      </c>
      <c r="L48" s="125" t="s">
        <v>313</v>
      </c>
      <c r="M48" s="63"/>
    </row>
    <row r="49" spans="1:15" x14ac:dyDescent="0.25">
      <c r="A49" s="18">
        <f t="shared" si="4"/>
        <v>7</v>
      </c>
      <c r="B49" s="88" t="s">
        <v>290</v>
      </c>
      <c r="C49" s="29" t="s">
        <v>291</v>
      </c>
      <c r="D49" s="105" t="s">
        <v>169</v>
      </c>
      <c r="E49" s="83" t="s">
        <v>497</v>
      </c>
      <c r="F49" s="95" t="s">
        <v>292</v>
      </c>
      <c r="G49" s="91" t="s">
        <v>101</v>
      </c>
      <c r="H49" s="30">
        <v>0.4</v>
      </c>
      <c r="I49" s="38">
        <f t="shared" si="3"/>
        <v>2960000</v>
      </c>
      <c r="J49" s="74">
        <v>1017599843</v>
      </c>
      <c r="K49" s="125" t="s">
        <v>303</v>
      </c>
      <c r="L49" s="125" t="s">
        <v>313</v>
      </c>
      <c r="M49" s="63"/>
    </row>
    <row r="50" spans="1:15" x14ac:dyDescent="0.25">
      <c r="A50" s="18">
        <f t="shared" si="4"/>
        <v>8</v>
      </c>
      <c r="B50" s="78" t="s">
        <v>454</v>
      </c>
      <c r="C50" s="44" t="s">
        <v>455</v>
      </c>
      <c r="D50" s="82" t="s">
        <v>21</v>
      </c>
      <c r="E50" s="25" t="s">
        <v>456</v>
      </c>
      <c r="F50" s="25" t="s">
        <v>336</v>
      </c>
      <c r="G50" s="118" t="s">
        <v>73</v>
      </c>
      <c r="H50" s="30">
        <v>0.5</v>
      </c>
      <c r="I50" s="38">
        <f t="shared" si="3"/>
        <v>3700000</v>
      </c>
      <c r="J50" s="73">
        <v>31310001488496</v>
      </c>
      <c r="K50" s="126" t="s">
        <v>310</v>
      </c>
      <c r="L50" s="126" t="s">
        <v>311</v>
      </c>
      <c r="M50" s="63"/>
    </row>
    <row r="51" spans="1:15" s="62" customFormat="1" ht="45" x14ac:dyDescent="0.25">
      <c r="A51" s="18">
        <f t="shared" si="4"/>
        <v>9</v>
      </c>
      <c r="B51" s="78" t="s">
        <v>337</v>
      </c>
      <c r="C51" s="44" t="s">
        <v>338</v>
      </c>
      <c r="D51" s="82" t="s">
        <v>339</v>
      </c>
      <c r="E51" s="83" t="s">
        <v>340</v>
      </c>
      <c r="F51" s="25" t="s">
        <v>336</v>
      </c>
      <c r="G51" s="118" t="s">
        <v>341</v>
      </c>
      <c r="H51" s="30">
        <v>0.5</v>
      </c>
      <c r="I51" s="38">
        <f t="shared" si="3"/>
        <v>3700000</v>
      </c>
      <c r="J51" s="73">
        <v>31310001461433</v>
      </c>
      <c r="K51" s="126" t="s">
        <v>310</v>
      </c>
      <c r="L51" s="126" t="s">
        <v>311</v>
      </c>
      <c r="M51" s="63"/>
      <c r="O51" s="63"/>
    </row>
    <row r="52" spans="1:15" s="62" customFormat="1" x14ac:dyDescent="0.25">
      <c r="A52" s="18">
        <f t="shared" si="4"/>
        <v>10</v>
      </c>
      <c r="B52" s="78" t="s">
        <v>342</v>
      </c>
      <c r="C52" s="44" t="s">
        <v>343</v>
      </c>
      <c r="D52" s="82" t="s">
        <v>23</v>
      </c>
      <c r="E52" s="83" t="s">
        <v>344</v>
      </c>
      <c r="F52" s="25" t="s">
        <v>345</v>
      </c>
      <c r="G52" s="118" t="s">
        <v>72</v>
      </c>
      <c r="H52" s="40">
        <v>0.4</v>
      </c>
      <c r="I52" s="38">
        <f t="shared" si="3"/>
        <v>2960000</v>
      </c>
      <c r="J52" s="73">
        <v>31310001460874</v>
      </c>
      <c r="K52" s="126" t="s">
        <v>310</v>
      </c>
      <c r="L52" s="126" t="s">
        <v>311</v>
      </c>
      <c r="M52" s="63"/>
      <c r="O52" s="63"/>
    </row>
    <row r="53" spans="1:15" s="62" customFormat="1" x14ac:dyDescent="0.25">
      <c r="A53" s="18">
        <f t="shared" si="4"/>
        <v>11</v>
      </c>
      <c r="B53" s="80" t="s">
        <v>564</v>
      </c>
      <c r="C53" s="81" t="s">
        <v>582</v>
      </c>
      <c r="D53" s="82" t="s">
        <v>31</v>
      </c>
      <c r="E53" s="25" t="s">
        <v>583</v>
      </c>
      <c r="F53" s="25" t="s">
        <v>715</v>
      </c>
      <c r="G53" s="118" t="s">
        <v>72</v>
      </c>
      <c r="H53" s="40">
        <v>0.4</v>
      </c>
      <c r="I53" s="38">
        <f t="shared" si="3"/>
        <v>2960000</v>
      </c>
      <c r="J53" s="73">
        <v>31310001466304</v>
      </c>
      <c r="K53" s="126" t="s">
        <v>310</v>
      </c>
      <c r="L53" s="125"/>
      <c r="M53" s="63"/>
      <c r="O53" s="63"/>
    </row>
    <row r="54" spans="1:15" s="62" customFormat="1" x14ac:dyDescent="0.25">
      <c r="A54" s="18">
        <f t="shared" si="4"/>
        <v>12</v>
      </c>
      <c r="B54" s="78" t="s">
        <v>346</v>
      </c>
      <c r="C54" s="44" t="s">
        <v>347</v>
      </c>
      <c r="D54" s="82" t="s">
        <v>34</v>
      </c>
      <c r="E54" s="83" t="s">
        <v>348</v>
      </c>
      <c r="F54" s="25" t="s">
        <v>715</v>
      </c>
      <c r="G54" s="118" t="s">
        <v>72</v>
      </c>
      <c r="H54" s="40">
        <v>0.4</v>
      </c>
      <c r="I54" s="38">
        <f t="shared" si="3"/>
        <v>2960000</v>
      </c>
      <c r="J54" s="73">
        <v>31310001461390</v>
      </c>
      <c r="K54" s="126" t="s">
        <v>310</v>
      </c>
      <c r="L54" s="126" t="s">
        <v>311</v>
      </c>
      <c r="M54" s="63"/>
      <c r="O54" s="63"/>
    </row>
    <row r="55" spans="1:15" s="62" customFormat="1" ht="30" x14ac:dyDescent="0.25">
      <c r="A55" s="18">
        <f t="shared" si="4"/>
        <v>13</v>
      </c>
      <c r="B55" s="80" t="s">
        <v>862</v>
      </c>
      <c r="C55" s="81" t="s">
        <v>1031</v>
      </c>
      <c r="D55" s="82" t="s">
        <v>160</v>
      </c>
      <c r="E55" s="25" t="s">
        <v>661</v>
      </c>
      <c r="F55" s="25" t="s">
        <v>460</v>
      </c>
      <c r="G55" s="91" t="s">
        <v>1243</v>
      </c>
      <c r="H55" s="30">
        <v>0.5</v>
      </c>
      <c r="I55" s="38">
        <f t="shared" si="3"/>
        <v>3700000</v>
      </c>
      <c r="J55" s="147">
        <v>31310001479278</v>
      </c>
      <c r="K55" s="126" t="s">
        <v>310</v>
      </c>
      <c r="L55" s="126" t="s">
        <v>319</v>
      </c>
      <c r="M55" s="63"/>
      <c r="O55" s="63"/>
    </row>
    <row r="56" spans="1:15" s="62" customFormat="1" x14ac:dyDescent="0.25">
      <c r="A56" s="18">
        <f t="shared" si="4"/>
        <v>14</v>
      </c>
      <c r="B56" s="80" t="s">
        <v>584</v>
      </c>
      <c r="C56" s="81" t="s">
        <v>585</v>
      </c>
      <c r="D56" s="82" t="s">
        <v>23</v>
      </c>
      <c r="E56" s="25" t="s">
        <v>586</v>
      </c>
      <c r="F56" s="25" t="s">
        <v>714</v>
      </c>
      <c r="G56" s="91" t="s">
        <v>101</v>
      </c>
      <c r="H56" s="30">
        <v>0.4</v>
      </c>
      <c r="I56" s="38">
        <f t="shared" si="3"/>
        <v>2960000</v>
      </c>
      <c r="J56" s="74">
        <v>31310001470022</v>
      </c>
      <c r="K56" s="125" t="s">
        <v>310</v>
      </c>
      <c r="L56" s="125" t="s">
        <v>311</v>
      </c>
      <c r="M56" s="63"/>
      <c r="O56" s="63"/>
    </row>
    <row r="57" spans="1:15" s="62" customFormat="1" ht="30" x14ac:dyDescent="0.25">
      <c r="A57" s="18">
        <f t="shared" si="4"/>
        <v>15</v>
      </c>
      <c r="B57" s="78" t="s">
        <v>457</v>
      </c>
      <c r="C57" s="44" t="s">
        <v>458</v>
      </c>
      <c r="D57" s="82" t="s">
        <v>110</v>
      </c>
      <c r="E57" s="25" t="s">
        <v>459</v>
      </c>
      <c r="F57" s="25" t="s">
        <v>714</v>
      </c>
      <c r="G57" s="91" t="s">
        <v>1243</v>
      </c>
      <c r="H57" s="30">
        <v>0.5</v>
      </c>
      <c r="I57" s="38">
        <f t="shared" si="3"/>
        <v>3700000</v>
      </c>
      <c r="J57" s="147" t="s">
        <v>574</v>
      </c>
      <c r="K57" s="126" t="s">
        <v>310</v>
      </c>
      <c r="L57" s="126" t="s">
        <v>319</v>
      </c>
      <c r="M57" s="63"/>
      <c r="O57" s="63"/>
    </row>
    <row r="58" spans="1:15" s="62" customFormat="1" x14ac:dyDescent="0.25">
      <c r="A58" s="18">
        <f t="shared" si="4"/>
        <v>16</v>
      </c>
      <c r="B58" s="97" t="s">
        <v>852</v>
      </c>
      <c r="C58" s="98" t="s">
        <v>7</v>
      </c>
      <c r="D58" s="134" t="s">
        <v>40</v>
      </c>
      <c r="E58" s="76" t="s">
        <v>1016</v>
      </c>
      <c r="F58" s="76" t="s">
        <v>714</v>
      </c>
      <c r="G58" s="118" t="s">
        <v>73</v>
      </c>
      <c r="H58" s="30">
        <v>0.5</v>
      </c>
      <c r="I58" s="38">
        <f t="shared" si="3"/>
        <v>3700000</v>
      </c>
      <c r="J58" s="74">
        <v>31310001487484</v>
      </c>
      <c r="K58" s="125" t="s">
        <v>310</v>
      </c>
      <c r="L58" s="125" t="s">
        <v>311</v>
      </c>
      <c r="M58" s="63"/>
      <c r="O58" s="63"/>
    </row>
    <row r="59" spans="1:15" s="62" customFormat="1" ht="60" x14ac:dyDescent="0.25">
      <c r="A59" s="18">
        <f t="shared" si="4"/>
        <v>17</v>
      </c>
      <c r="B59" s="111" t="s">
        <v>848</v>
      </c>
      <c r="C59" s="112" t="s">
        <v>1164</v>
      </c>
      <c r="D59" s="134" t="s">
        <v>31</v>
      </c>
      <c r="E59" s="108">
        <v>38238</v>
      </c>
      <c r="F59" s="119" t="s">
        <v>791</v>
      </c>
      <c r="G59" s="92" t="s">
        <v>1165</v>
      </c>
      <c r="H59" s="30">
        <v>0.5</v>
      </c>
      <c r="I59" s="159">
        <f t="shared" ref="I59:I71" si="5">(18500000/10*2+19500000/10*2)*H59</f>
        <v>3800000</v>
      </c>
      <c r="J59" s="120" t="s">
        <v>1194</v>
      </c>
      <c r="K59" s="106" t="str">
        <f>VLOOKUP(B59,[1]TH_BIDV_VCB!$D$2:$M$181,9,0)</f>
        <v>VIETCOMBANK</v>
      </c>
      <c r="L59" s="106" t="s">
        <v>324</v>
      </c>
      <c r="M59" s="86"/>
      <c r="O59" s="63"/>
    </row>
    <row r="60" spans="1:15" s="62" customFormat="1" ht="22.5" x14ac:dyDescent="0.25">
      <c r="A60" s="18">
        <f t="shared" si="4"/>
        <v>18</v>
      </c>
      <c r="B60" s="80" t="s">
        <v>850</v>
      </c>
      <c r="C60" s="81" t="s">
        <v>182</v>
      </c>
      <c r="D60" s="82" t="s">
        <v>12</v>
      </c>
      <c r="E60" s="25" t="s">
        <v>1062</v>
      </c>
      <c r="F60" s="25" t="s">
        <v>791</v>
      </c>
      <c r="G60" s="92" t="s">
        <v>72</v>
      </c>
      <c r="H60" s="30">
        <v>0.4</v>
      </c>
      <c r="I60" s="159">
        <f t="shared" si="5"/>
        <v>3040000</v>
      </c>
      <c r="J60" s="120">
        <v>1032643823</v>
      </c>
      <c r="K60" s="106" t="s">
        <v>1175</v>
      </c>
      <c r="L60" s="106" t="s">
        <v>324</v>
      </c>
      <c r="M60" s="86"/>
      <c r="O60" s="63"/>
    </row>
    <row r="61" spans="1:15" s="62" customFormat="1" ht="22.5" x14ac:dyDescent="0.25">
      <c r="A61" s="18">
        <f t="shared" si="4"/>
        <v>19</v>
      </c>
      <c r="B61" s="111" t="s">
        <v>849</v>
      </c>
      <c r="C61" s="112" t="s">
        <v>179</v>
      </c>
      <c r="D61" s="148" t="s">
        <v>21</v>
      </c>
      <c r="E61" s="108">
        <v>38004</v>
      </c>
      <c r="F61" s="119" t="s">
        <v>839</v>
      </c>
      <c r="G61" s="91" t="s">
        <v>104</v>
      </c>
      <c r="H61" s="30">
        <v>0.4</v>
      </c>
      <c r="I61" s="159">
        <f t="shared" si="5"/>
        <v>3040000</v>
      </c>
      <c r="J61" s="120" t="s">
        <v>1195</v>
      </c>
      <c r="K61" s="106" t="str">
        <f>VLOOKUP(B61,[1]TH_BIDV_VCB!$D$2:$M$181,9,0)</f>
        <v>VIETCOMBANK</v>
      </c>
      <c r="L61" s="106" t="s">
        <v>324</v>
      </c>
      <c r="M61" s="86"/>
      <c r="O61" s="63"/>
    </row>
    <row r="62" spans="1:15" s="62" customFormat="1" ht="22.5" x14ac:dyDescent="0.25">
      <c r="A62" s="18">
        <f t="shared" si="4"/>
        <v>20</v>
      </c>
      <c r="B62" s="111" t="s">
        <v>851</v>
      </c>
      <c r="C62" s="112" t="s">
        <v>923</v>
      </c>
      <c r="D62" s="134" t="s">
        <v>17</v>
      </c>
      <c r="E62" s="108">
        <v>38077</v>
      </c>
      <c r="F62" s="119" t="s">
        <v>839</v>
      </c>
      <c r="G62" s="92" t="s">
        <v>72</v>
      </c>
      <c r="H62" s="30">
        <v>0.4</v>
      </c>
      <c r="I62" s="159">
        <f t="shared" si="5"/>
        <v>3040000</v>
      </c>
      <c r="J62" s="120" t="s">
        <v>1196</v>
      </c>
      <c r="K62" s="106" t="str">
        <f>VLOOKUP(B62,[1]TH_BIDV_VCB!$D$2:$M$181,9,0)</f>
        <v>VIETCOMBANK</v>
      </c>
      <c r="L62" s="106" t="s">
        <v>324</v>
      </c>
      <c r="M62" s="86"/>
      <c r="O62" s="63"/>
    </row>
    <row r="63" spans="1:15" s="62" customFormat="1" ht="22.5" x14ac:dyDescent="0.25">
      <c r="A63" s="18">
        <f t="shared" si="4"/>
        <v>21</v>
      </c>
      <c r="B63" s="111" t="s">
        <v>837</v>
      </c>
      <c r="C63" s="112" t="s">
        <v>1157</v>
      </c>
      <c r="D63" s="148" t="s">
        <v>82</v>
      </c>
      <c r="E63" s="93" t="s">
        <v>1093</v>
      </c>
      <c r="F63" s="95" t="s">
        <v>836</v>
      </c>
      <c r="G63" s="92" t="s">
        <v>72</v>
      </c>
      <c r="H63" s="30">
        <v>0.4</v>
      </c>
      <c r="I63" s="159">
        <f t="shared" si="5"/>
        <v>3040000</v>
      </c>
      <c r="J63" s="120" t="s">
        <v>1187</v>
      </c>
      <c r="K63" s="106" t="str">
        <f>VLOOKUP(B63,[1]TH_BIDV_VCB!$D$2:$M$181,9,0)</f>
        <v>VIETCOMBANK</v>
      </c>
      <c r="L63" s="106" t="s">
        <v>324</v>
      </c>
      <c r="M63" s="86"/>
      <c r="O63" s="63"/>
    </row>
    <row r="64" spans="1:15" s="62" customFormat="1" ht="22.5" x14ac:dyDescent="0.25">
      <c r="A64" s="18">
        <f t="shared" si="4"/>
        <v>22</v>
      </c>
      <c r="B64" s="88" t="s">
        <v>844</v>
      </c>
      <c r="C64" s="29" t="s">
        <v>1158</v>
      </c>
      <c r="D64" s="105" t="s">
        <v>662</v>
      </c>
      <c r="E64" s="93" t="s">
        <v>1107</v>
      </c>
      <c r="F64" s="95" t="s">
        <v>836</v>
      </c>
      <c r="G64" s="92" t="s">
        <v>73</v>
      </c>
      <c r="H64" s="30">
        <v>0.5</v>
      </c>
      <c r="I64" s="159">
        <f t="shared" si="5"/>
        <v>3800000</v>
      </c>
      <c r="J64" s="120" t="s">
        <v>1188</v>
      </c>
      <c r="K64" s="106" t="str">
        <f>VLOOKUP(B64,[1]TH_BIDV_VCB!$D$2:$M$181,9,0)</f>
        <v>VIETCOMBANK</v>
      </c>
      <c r="L64" s="106" t="s">
        <v>324</v>
      </c>
      <c r="M64" s="86"/>
      <c r="O64" s="63"/>
    </row>
    <row r="65" spans="1:15" s="62" customFormat="1" ht="30" x14ac:dyDescent="0.25">
      <c r="A65" s="18">
        <f t="shared" si="4"/>
        <v>23</v>
      </c>
      <c r="B65" s="114" t="s">
        <v>845</v>
      </c>
      <c r="C65" s="81" t="s">
        <v>1030</v>
      </c>
      <c r="D65" s="82" t="s">
        <v>156</v>
      </c>
      <c r="E65" s="25" t="s">
        <v>1039</v>
      </c>
      <c r="F65" s="25" t="s">
        <v>836</v>
      </c>
      <c r="G65" s="91" t="s">
        <v>1244</v>
      </c>
      <c r="H65" s="30">
        <v>0.5</v>
      </c>
      <c r="I65" s="159">
        <f t="shared" si="5"/>
        <v>3800000</v>
      </c>
      <c r="J65" s="120">
        <v>1032644493</v>
      </c>
      <c r="K65" s="106" t="str">
        <f>VLOOKUP(B65,[1]TH_BIDV_VCB!$D$2:$M$181,9,0)</f>
        <v>VIETCOMBANK</v>
      </c>
      <c r="L65" s="106" t="s">
        <v>324</v>
      </c>
      <c r="M65" s="86"/>
      <c r="O65" s="63"/>
    </row>
    <row r="66" spans="1:15" s="62" customFormat="1" ht="22.5" x14ac:dyDescent="0.25">
      <c r="A66" s="18">
        <f t="shared" si="4"/>
        <v>24</v>
      </c>
      <c r="B66" s="111" t="s">
        <v>846</v>
      </c>
      <c r="C66" s="112" t="s">
        <v>1159</v>
      </c>
      <c r="D66" s="134" t="s">
        <v>5</v>
      </c>
      <c r="E66" s="108">
        <v>38270</v>
      </c>
      <c r="F66" s="119" t="s">
        <v>836</v>
      </c>
      <c r="G66" s="91" t="s">
        <v>101</v>
      </c>
      <c r="H66" s="30">
        <v>0.4</v>
      </c>
      <c r="I66" s="159">
        <f t="shared" si="5"/>
        <v>3040000</v>
      </c>
      <c r="J66" s="120" t="s">
        <v>1189</v>
      </c>
      <c r="K66" s="106" t="str">
        <f>VLOOKUP(B66,[1]TH_BIDV_VCB!$D$2:$M$181,9,0)</f>
        <v>VIETCOMBANK</v>
      </c>
      <c r="L66" s="106" t="s">
        <v>324</v>
      </c>
      <c r="M66" s="86"/>
      <c r="O66" s="63"/>
    </row>
    <row r="67" spans="1:15" s="62" customFormat="1" ht="22.5" x14ac:dyDescent="0.25">
      <c r="A67" s="18">
        <f t="shared" si="4"/>
        <v>25</v>
      </c>
      <c r="B67" s="111" t="s">
        <v>838</v>
      </c>
      <c r="C67" s="112" t="s">
        <v>1160</v>
      </c>
      <c r="D67" s="148" t="s">
        <v>81</v>
      </c>
      <c r="E67" s="83" t="s">
        <v>1161</v>
      </c>
      <c r="F67" s="119" t="s">
        <v>836</v>
      </c>
      <c r="G67" s="92" t="s">
        <v>72</v>
      </c>
      <c r="H67" s="30">
        <v>0.4</v>
      </c>
      <c r="I67" s="159">
        <f t="shared" si="5"/>
        <v>3040000</v>
      </c>
      <c r="J67" s="120" t="s">
        <v>1190</v>
      </c>
      <c r="K67" s="106" t="str">
        <f>VLOOKUP(B67,[1]TH_BIDV_VCB!$D$2:$M$181,9,0)</f>
        <v>VIETCOMBANK</v>
      </c>
      <c r="L67" s="106" t="s">
        <v>324</v>
      </c>
      <c r="M67" s="86"/>
      <c r="O67" s="63"/>
    </row>
    <row r="68" spans="1:15" s="62" customFormat="1" ht="22.5" x14ac:dyDescent="0.25">
      <c r="A68" s="18">
        <f t="shared" si="4"/>
        <v>26</v>
      </c>
      <c r="B68" s="111" t="s">
        <v>847</v>
      </c>
      <c r="C68" s="112" t="s">
        <v>991</v>
      </c>
      <c r="D68" s="134" t="s">
        <v>39</v>
      </c>
      <c r="E68" s="108">
        <v>38342</v>
      </c>
      <c r="F68" s="119" t="s">
        <v>705</v>
      </c>
      <c r="G68" s="91" t="s">
        <v>150</v>
      </c>
      <c r="H68" s="30">
        <v>0.5</v>
      </c>
      <c r="I68" s="159">
        <f t="shared" si="5"/>
        <v>3800000</v>
      </c>
      <c r="J68" s="120" t="s">
        <v>1191</v>
      </c>
      <c r="K68" s="106" t="str">
        <f>VLOOKUP(B68,[1]TH_BIDV_VCB!$D$2:$M$181,9,0)</f>
        <v>VIETCOMBANK</v>
      </c>
      <c r="L68" s="106" t="s">
        <v>324</v>
      </c>
      <c r="M68" s="86"/>
      <c r="O68" s="63"/>
    </row>
    <row r="69" spans="1:15" s="62" customFormat="1" ht="22.5" x14ac:dyDescent="0.25">
      <c r="A69" s="18">
        <f t="shared" si="4"/>
        <v>27</v>
      </c>
      <c r="B69" s="111" t="s">
        <v>841</v>
      </c>
      <c r="C69" s="112" t="s">
        <v>1163</v>
      </c>
      <c r="D69" s="148" t="s">
        <v>48</v>
      </c>
      <c r="E69" s="108">
        <v>38209</v>
      </c>
      <c r="F69" s="119" t="s">
        <v>835</v>
      </c>
      <c r="G69" s="91" t="s">
        <v>101</v>
      </c>
      <c r="H69" s="30">
        <v>0.4</v>
      </c>
      <c r="I69" s="159">
        <f t="shared" si="5"/>
        <v>3040000</v>
      </c>
      <c r="J69" s="120" t="s">
        <v>1193</v>
      </c>
      <c r="K69" s="106" t="str">
        <f>VLOOKUP(B69,[1]TH_BIDV_VCB!$D$2:$M$181,9,0)</f>
        <v>VIETCOMBANK</v>
      </c>
      <c r="L69" s="106" t="s">
        <v>324</v>
      </c>
      <c r="M69" s="86"/>
      <c r="O69" s="63"/>
    </row>
    <row r="70" spans="1:15" s="62" customFormat="1" ht="22.5" x14ac:dyDescent="0.25">
      <c r="A70" s="18">
        <f t="shared" si="4"/>
        <v>28</v>
      </c>
      <c r="B70" s="111" t="s">
        <v>843</v>
      </c>
      <c r="C70" s="112" t="s">
        <v>1162</v>
      </c>
      <c r="D70" s="148" t="s">
        <v>502</v>
      </c>
      <c r="E70" s="108">
        <v>38205</v>
      </c>
      <c r="F70" s="119" t="s">
        <v>840</v>
      </c>
      <c r="G70" s="92" t="s">
        <v>72</v>
      </c>
      <c r="H70" s="30">
        <v>0.4</v>
      </c>
      <c r="I70" s="159">
        <f t="shared" si="5"/>
        <v>3040000</v>
      </c>
      <c r="J70" s="120" t="s">
        <v>1192</v>
      </c>
      <c r="K70" s="106" t="str">
        <f>VLOOKUP(B70,[1]TH_BIDV_VCB!$D$2:$M$181,9,0)</f>
        <v>VIETCOMBANK</v>
      </c>
      <c r="L70" s="106" t="s">
        <v>324</v>
      </c>
      <c r="M70" s="86"/>
      <c r="O70" s="63"/>
    </row>
    <row r="71" spans="1:15" s="62" customFormat="1" ht="22.5" x14ac:dyDescent="0.25">
      <c r="A71" s="18">
        <f t="shared" si="4"/>
        <v>29</v>
      </c>
      <c r="B71" s="114" t="s">
        <v>842</v>
      </c>
      <c r="C71" s="81" t="s">
        <v>945</v>
      </c>
      <c r="D71" s="82" t="s">
        <v>19</v>
      </c>
      <c r="E71" s="25" t="s">
        <v>970</v>
      </c>
      <c r="F71" s="25" t="s">
        <v>840</v>
      </c>
      <c r="G71" s="92" t="s">
        <v>72</v>
      </c>
      <c r="H71" s="30">
        <v>0.4</v>
      </c>
      <c r="I71" s="159">
        <f t="shared" si="5"/>
        <v>3040000</v>
      </c>
      <c r="J71" s="120">
        <v>1032647619</v>
      </c>
      <c r="K71" s="106" t="str">
        <f>VLOOKUP(B71,[1]TH_BIDV_VCB!$D$2:$M$181,9,0)</f>
        <v>VIETCOMBANK</v>
      </c>
      <c r="L71" s="106" t="s">
        <v>324</v>
      </c>
      <c r="M71" s="86"/>
      <c r="O71" s="63"/>
    </row>
    <row r="72" spans="1:15" s="62" customFormat="1" x14ac:dyDescent="0.25">
      <c r="A72" s="18"/>
      <c r="B72" s="5"/>
      <c r="C72" s="72" t="s">
        <v>97</v>
      </c>
      <c r="D72" s="46">
        <f>A71</f>
        <v>29</v>
      </c>
      <c r="E72" s="24"/>
      <c r="F72" s="102"/>
      <c r="G72" s="110"/>
      <c r="H72" s="41"/>
      <c r="I72" s="71">
        <f>SUM(I43:I71)</f>
        <v>95840000</v>
      </c>
      <c r="J72" s="74"/>
      <c r="K72" s="125"/>
      <c r="L72" s="125"/>
      <c r="M72" s="63"/>
      <c r="O72" s="63"/>
    </row>
    <row r="73" spans="1:15" s="62" customFormat="1" x14ac:dyDescent="0.25">
      <c r="A73" s="4" t="s">
        <v>55</v>
      </c>
      <c r="B73" s="5" t="s">
        <v>1</v>
      </c>
      <c r="C73" s="45"/>
      <c r="D73" s="46"/>
      <c r="E73" s="24"/>
      <c r="F73" s="102"/>
      <c r="G73" s="110"/>
      <c r="H73" s="41"/>
      <c r="I73" s="71"/>
      <c r="J73" s="74"/>
      <c r="K73" s="125"/>
      <c r="L73" s="125"/>
      <c r="M73" s="63"/>
      <c r="O73" s="63"/>
    </row>
    <row r="74" spans="1:15" s="62" customFormat="1" x14ac:dyDescent="0.25">
      <c r="A74" s="18">
        <v>1</v>
      </c>
      <c r="B74" s="88" t="s">
        <v>228</v>
      </c>
      <c r="C74" s="29" t="s">
        <v>229</v>
      </c>
      <c r="D74" s="89" t="s">
        <v>43</v>
      </c>
      <c r="E74" s="83" t="s">
        <v>975</v>
      </c>
      <c r="F74" s="95" t="s">
        <v>197</v>
      </c>
      <c r="G74" s="91" t="s">
        <v>101</v>
      </c>
      <c r="H74" s="30">
        <v>0.4</v>
      </c>
      <c r="I74" s="38">
        <f t="shared" ref="I74:I94" si="6">18500000/10*4*H74</f>
        <v>2960000</v>
      </c>
      <c r="J74" s="74" t="s">
        <v>305</v>
      </c>
      <c r="K74" s="125" t="s">
        <v>303</v>
      </c>
      <c r="L74" s="125" t="s">
        <v>313</v>
      </c>
      <c r="M74" s="63"/>
      <c r="O74" s="63"/>
    </row>
    <row r="75" spans="1:15" s="62" customFormat="1" ht="60" x14ac:dyDescent="0.25">
      <c r="A75" s="18">
        <f>A74+1</f>
        <v>2</v>
      </c>
      <c r="B75" s="97" t="s">
        <v>854</v>
      </c>
      <c r="C75" s="98" t="s">
        <v>989</v>
      </c>
      <c r="D75" s="99" t="s">
        <v>77</v>
      </c>
      <c r="E75" s="76" t="s">
        <v>973</v>
      </c>
      <c r="F75" s="76" t="s">
        <v>230</v>
      </c>
      <c r="G75" s="91" t="s">
        <v>1151</v>
      </c>
      <c r="H75" s="30">
        <v>0.4</v>
      </c>
      <c r="I75" s="38">
        <f t="shared" si="6"/>
        <v>2960000</v>
      </c>
      <c r="J75" s="74">
        <v>1017334316</v>
      </c>
      <c r="K75" s="125" t="s">
        <v>303</v>
      </c>
      <c r="L75" s="125" t="s">
        <v>313</v>
      </c>
      <c r="M75" s="63"/>
      <c r="O75" s="63"/>
    </row>
    <row r="76" spans="1:15" s="62" customFormat="1" x14ac:dyDescent="0.25">
      <c r="A76" s="18">
        <f t="shared" ref="A76:A101" si="7">A75+1</f>
        <v>3</v>
      </c>
      <c r="B76" s="88" t="s">
        <v>195</v>
      </c>
      <c r="C76" s="29" t="s">
        <v>196</v>
      </c>
      <c r="D76" s="89" t="s">
        <v>8</v>
      </c>
      <c r="E76" s="83" t="s">
        <v>963</v>
      </c>
      <c r="F76" s="95" t="s">
        <v>710</v>
      </c>
      <c r="G76" s="91" t="s">
        <v>104</v>
      </c>
      <c r="H76" s="30">
        <v>0.4</v>
      </c>
      <c r="I76" s="38">
        <f t="shared" si="6"/>
        <v>2960000</v>
      </c>
      <c r="J76" s="61" t="s">
        <v>312</v>
      </c>
      <c r="K76" s="125" t="s">
        <v>303</v>
      </c>
      <c r="L76" s="125" t="s">
        <v>309</v>
      </c>
      <c r="M76" s="63"/>
      <c r="O76" s="63"/>
    </row>
    <row r="77" spans="1:15" s="62" customFormat="1" x14ac:dyDescent="0.25">
      <c r="A77" s="18">
        <f t="shared" si="7"/>
        <v>4</v>
      </c>
      <c r="B77" s="114" t="s">
        <v>711</v>
      </c>
      <c r="C77" s="81" t="s">
        <v>988</v>
      </c>
      <c r="D77" s="82" t="s">
        <v>48</v>
      </c>
      <c r="E77" s="25" t="s">
        <v>983</v>
      </c>
      <c r="F77" s="25" t="s">
        <v>710</v>
      </c>
      <c r="G77" s="141" t="s">
        <v>101</v>
      </c>
      <c r="H77" s="40">
        <v>0.4</v>
      </c>
      <c r="I77" s="38">
        <f t="shared" si="6"/>
        <v>2960000</v>
      </c>
      <c r="J77" s="61" t="s">
        <v>1222</v>
      </c>
      <c r="K77" s="125" t="s">
        <v>303</v>
      </c>
      <c r="L77" s="125" t="s">
        <v>309</v>
      </c>
      <c r="M77" s="63"/>
      <c r="O77" s="63"/>
    </row>
    <row r="78" spans="1:15" s="62" customFormat="1" x14ac:dyDescent="0.25">
      <c r="A78" s="18">
        <f t="shared" si="7"/>
        <v>5</v>
      </c>
      <c r="B78" s="80" t="s">
        <v>231</v>
      </c>
      <c r="C78" s="81" t="s">
        <v>232</v>
      </c>
      <c r="D78" s="82" t="s">
        <v>127</v>
      </c>
      <c r="E78" s="25" t="s">
        <v>587</v>
      </c>
      <c r="F78" s="25" t="s">
        <v>233</v>
      </c>
      <c r="G78" s="118" t="s">
        <v>73</v>
      </c>
      <c r="H78" s="30">
        <v>0.5</v>
      </c>
      <c r="I78" s="38">
        <f t="shared" si="6"/>
        <v>3700000</v>
      </c>
      <c r="J78" s="74">
        <v>1017334334</v>
      </c>
      <c r="K78" s="125" t="s">
        <v>303</v>
      </c>
      <c r="L78" s="125" t="s">
        <v>313</v>
      </c>
      <c r="M78" s="63"/>
      <c r="O78" s="63"/>
    </row>
    <row r="79" spans="1:15" s="62" customFormat="1" x14ac:dyDescent="0.25">
      <c r="A79" s="18">
        <f t="shared" si="7"/>
        <v>6</v>
      </c>
      <c r="B79" s="88" t="s">
        <v>272</v>
      </c>
      <c r="C79" s="29" t="s">
        <v>102</v>
      </c>
      <c r="D79" s="89" t="s">
        <v>48</v>
      </c>
      <c r="E79" s="83" t="s">
        <v>956</v>
      </c>
      <c r="F79" s="95" t="s">
        <v>233</v>
      </c>
      <c r="G79" s="92" t="s">
        <v>72</v>
      </c>
      <c r="H79" s="30">
        <v>0.4</v>
      </c>
      <c r="I79" s="38">
        <f t="shared" si="6"/>
        <v>2960000</v>
      </c>
      <c r="J79" s="74">
        <v>1017599331</v>
      </c>
      <c r="K79" s="125" t="s">
        <v>303</v>
      </c>
      <c r="L79" s="125" t="s">
        <v>309</v>
      </c>
      <c r="M79" s="63"/>
      <c r="O79" s="63"/>
    </row>
    <row r="80" spans="1:15" s="62" customFormat="1" x14ac:dyDescent="0.25">
      <c r="A80" s="18">
        <f t="shared" si="7"/>
        <v>7</v>
      </c>
      <c r="B80" s="78" t="s">
        <v>363</v>
      </c>
      <c r="C80" s="44" t="s">
        <v>7</v>
      </c>
      <c r="D80" s="79" t="s">
        <v>36</v>
      </c>
      <c r="E80" s="83" t="s">
        <v>364</v>
      </c>
      <c r="F80" s="25" t="s">
        <v>685</v>
      </c>
      <c r="G80" s="141" t="s">
        <v>101</v>
      </c>
      <c r="H80" s="40">
        <v>0.4</v>
      </c>
      <c r="I80" s="38">
        <f t="shared" si="6"/>
        <v>2960000</v>
      </c>
      <c r="J80" s="73">
        <v>31310001461062</v>
      </c>
      <c r="K80" s="126" t="s">
        <v>310</v>
      </c>
      <c r="L80" s="126" t="s">
        <v>311</v>
      </c>
      <c r="M80" s="63"/>
      <c r="O80" s="63"/>
    </row>
    <row r="81" spans="1:15" s="62" customFormat="1" ht="60" x14ac:dyDescent="0.25">
      <c r="A81" s="18">
        <f t="shared" si="7"/>
        <v>8</v>
      </c>
      <c r="B81" s="78" t="s">
        <v>469</v>
      </c>
      <c r="C81" s="44" t="s">
        <v>470</v>
      </c>
      <c r="D81" s="79" t="s">
        <v>69</v>
      </c>
      <c r="E81" s="25" t="s">
        <v>471</v>
      </c>
      <c r="F81" s="25" t="s">
        <v>685</v>
      </c>
      <c r="G81" s="118" t="s">
        <v>472</v>
      </c>
      <c r="H81" s="30">
        <v>0.5</v>
      </c>
      <c r="I81" s="38">
        <f t="shared" si="6"/>
        <v>3700000</v>
      </c>
      <c r="J81" s="73">
        <v>31310001467884</v>
      </c>
      <c r="K81" s="126" t="s">
        <v>310</v>
      </c>
      <c r="L81" s="126" t="s">
        <v>311</v>
      </c>
      <c r="M81" s="63"/>
      <c r="O81" s="63"/>
    </row>
    <row r="82" spans="1:15" s="62" customFormat="1" x14ac:dyDescent="0.25">
      <c r="A82" s="18">
        <f t="shared" si="7"/>
        <v>9</v>
      </c>
      <c r="B82" s="78" t="s">
        <v>473</v>
      </c>
      <c r="C82" s="44" t="s">
        <v>474</v>
      </c>
      <c r="D82" s="79" t="s">
        <v>2</v>
      </c>
      <c r="E82" s="25" t="s">
        <v>475</v>
      </c>
      <c r="F82" s="25" t="s">
        <v>685</v>
      </c>
      <c r="G82" s="118" t="s">
        <v>73</v>
      </c>
      <c r="H82" s="30">
        <v>0.5</v>
      </c>
      <c r="I82" s="38">
        <f t="shared" si="6"/>
        <v>3700000</v>
      </c>
      <c r="J82" s="73">
        <v>31310001491564</v>
      </c>
      <c r="K82" s="126" t="s">
        <v>310</v>
      </c>
      <c r="L82" s="126" t="s">
        <v>311</v>
      </c>
      <c r="M82" s="63"/>
      <c r="O82" s="63"/>
    </row>
    <row r="83" spans="1:15" s="62" customFormat="1" x14ac:dyDescent="0.25">
      <c r="A83" s="18">
        <f t="shared" si="7"/>
        <v>10</v>
      </c>
      <c r="B83" s="80" t="s">
        <v>861</v>
      </c>
      <c r="C83" s="81" t="s">
        <v>1004</v>
      </c>
      <c r="D83" s="82" t="s">
        <v>12</v>
      </c>
      <c r="E83" s="25" t="s">
        <v>1024</v>
      </c>
      <c r="F83" s="25" t="s">
        <v>685</v>
      </c>
      <c r="G83" s="92" t="s">
        <v>72</v>
      </c>
      <c r="H83" s="30">
        <v>0.4</v>
      </c>
      <c r="I83" s="38">
        <f t="shared" si="6"/>
        <v>2960000</v>
      </c>
      <c r="J83" s="74">
        <v>31310001460944</v>
      </c>
      <c r="K83" s="126" t="s">
        <v>310</v>
      </c>
      <c r="L83" s="126" t="s">
        <v>311</v>
      </c>
      <c r="M83" s="63"/>
      <c r="O83" s="63"/>
    </row>
    <row r="84" spans="1:15" s="62" customFormat="1" x14ac:dyDescent="0.25">
      <c r="A84" s="18">
        <f t="shared" si="7"/>
        <v>11</v>
      </c>
      <c r="B84" s="78" t="s">
        <v>461</v>
      </c>
      <c r="C84" s="44" t="s">
        <v>462</v>
      </c>
      <c r="D84" s="79" t="s">
        <v>12</v>
      </c>
      <c r="E84" s="25" t="s">
        <v>463</v>
      </c>
      <c r="F84" s="25" t="s">
        <v>685</v>
      </c>
      <c r="G84" s="92" t="s">
        <v>72</v>
      </c>
      <c r="H84" s="30">
        <v>0.4</v>
      </c>
      <c r="I84" s="38">
        <f t="shared" si="6"/>
        <v>2960000</v>
      </c>
      <c r="J84" s="73">
        <v>31310001468461</v>
      </c>
      <c r="K84" s="126" t="s">
        <v>310</v>
      </c>
      <c r="L84" s="126" t="s">
        <v>311</v>
      </c>
      <c r="M84" s="63"/>
      <c r="O84" s="63"/>
    </row>
    <row r="85" spans="1:15" s="62" customFormat="1" x14ac:dyDescent="0.25">
      <c r="A85" s="18">
        <f t="shared" si="7"/>
        <v>12</v>
      </c>
      <c r="B85" s="78" t="s">
        <v>357</v>
      </c>
      <c r="C85" s="44" t="s">
        <v>358</v>
      </c>
      <c r="D85" s="79" t="s">
        <v>85</v>
      </c>
      <c r="E85" s="83" t="s">
        <v>359</v>
      </c>
      <c r="F85" s="25" t="s">
        <v>685</v>
      </c>
      <c r="G85" s="141" t="s">
        <v>101</v>
      </c>
      <c r="H85" s="40">
        <v>0.4</v>
      </c>
      <c r="I85" s="38">
        <f t="shared" si="6"/>
        <v>2960000</v>
      </c>
      <c r="J85" s="73">
        <v>31310001461248</v>
      </c>
      <c r="K85" s="126" t="s">
        <v>310</v>
      </c>
      <c r="L85" s="126" t="s">
        <v>311</v>
      </c>
      <c r="M85" s="63"/>
      <c r="O85" s="63"/>
    </row>
    <row r="86" spans="1:15" s="62" customFormat="1" ht="60" x14ac:dyDescent="0.25">
      <c r="A86" s="18">
        <f t="shared" si="7"/>
        <v>13</v>
      </c>
      <c r="B86" s="78" t="s">
        <v>350</v>
      </c>
      <c r="C86" s="44" t="s">
        <v>351</v>
      </c>
      <c r="D86" s="79" t="s">
        <v>83</v>
      </c>
      <c r="E86" s="83" t="s">
        <v>352</v>
      </c>
      <c r="F86" s="25" t="s">
        <v>671</v>
      </c>
      <c r="G86" s="118" t="s">
        <v>353</v>
      </c>
      <c r="H86" s="30">
        <v>0.5</v>
      </c>
      <c r="I86" s="38">
        <f t="shared" si="6"/>
        <v>3700000</v>
      </c>
      <c r="J86" s="73">
        <v>31310001460883</v>
      </c>
      <c r="K86" s="126" t="s">
        <v>310</v>
      </c>
      <c r="L86" s="126" t="s">
        <v>311</v>
      </c>
      <c r="M86" s="63"/>
      <c r="O86" s="63"/>
    </row>
    <row r="87" spans="1:15" s="62" customFormat="1" x14ac:dyDescent="0.25">
      <c r="A87" s="18">
        <f t="shared" si="7"/>
        <v>14</v>
      </c>
      <c r="B87" s="78" t="s">
        <v>354</v>
      </c>
      <c r="C87" s="44" t="s">
        <v>355</v>
      </c>
      <c r="D87" s="79" t="s">
        <v>14</v>
      </c>
      <c r="E87" s="83" t="s">
        <v>356</v>
      </c>
      <c r="F87" s="25" t="s">
        <v>671</v>
      </c>
      <c r="G87" s="118" t="s">
        <v>73</v>
      </c>
      <c r="H87" s="30">
        <v>0.5</v>
      </c>
      <c r="I87" s="38">
        <f t="shared" si="6"/>
        <v>3700000</v>
      </c>
      <c r="J87" s="73">
        <v>31310001461080</v>
      </c>
      <c r="K87" s="126" t="s">
        <v>310</v>
      </c>
      <c r="L87" s="126" t="s">
        <v>311</v>
      </c>
      <c r="M87" s="63"/>
      <c r="O87" s="63"/>
    </row>
    <row r="88" spans="1:15" s="62" customFormat="1" ht="60" x14ac:dyDescent="0.25">
      <c r="A88" s="18">
        <f t="shared" si="7"/>
        <v>15</v>
      </c>
      <c r="B88" s="107" t="s">
        <v>563</v>
      </c>
      <c r="C88" s="98" t="s">
        <v>468</v>
      </c>
      <c r="D88" s="99" t="s">
        <v>31</v>
      </c>
      <c r="E88" s="76" t="s">
        <v>335</v>
      </c>
      <c r="F88" s="76" t="s">
        <v>688</v>
      </c>
      <c r="G88" s="118" t="s">
        <v>1176</v>
      </c>
      <c r="H88" s="30">
        <v>0.5</v>
      </c>
      <c r="I88" s="38">
        <f t="shared" si="6"/>
        <v>3700000</v>
      </c>
      <c r="J88" s="73">
        <v>31310001474617</v>
      </c>
      <c r="K88" s="126" t="s">
        <v>310</v>
      </c>
      <c r="L88" s="126" t="s">
        <v>311</v>
      </c>
      <c r="M88" s="63"/>
      <c r="O88" s="63"/>
    </row>
    <row r="89" spans="1:15" s="62" customFormat="1" ht="22.5" x14ac:dyDescent="0.25">
      <c r="A89" s="18">
        <f t="shared" si="7"/>
        <v>16</v>
      </c>
      <c r="B89" s="80" t="s">
        <v>365</v>
      </c>
      <c r="C89" s="81" t="s">
        <v>146</v>
      </c>
      <c r="D89" s="82" t="s">
        <v>124</v>
      </c>
      <c r="E89" s="25" t="s">
        <v>366</v>
      </c>
      <c r="F89" s="25" t="s">
        <v>688</v>
      </c>
      <c r="G89" s="92" t="s">
        <v>73</v>
      </c>
      <c r="H89" s="30">
        <v>0.5</v>
      </c>
      <c r="I89" s="38">
        <f t="shared" si="6"/>
        <v>3700000</v>
      </c>
      <c r="J89" s="120">
        <v>31310001460786</v>
      </c>
      <c r="K89" s="106" t="s">
        <v>310</v>
      </c>
      <c r="L89" s="106" t="s">
        <v>1173</v>
      </c>
      <c r="M89" s="63"/>
      <c r="O89" s="63"/>
    </row>
    <row r="90" spans="1:15" s="62" customFormat="1" ht="60" x14ac:dyDescent="0.25">
      <c r="A90" s="18">
        <f t="shared" si="7"/>
        <v>17</v>
      </c>
      <c r="B90" s="114" t="s">
        <v>562</v>
      </c>
      <c r="C90" s="81" t="s">
        <v>941</v>
      </c>
      <c r="D90" s="82" t="s">
        <v>466</v>
      </c>
      <c r="E90" s="25" t="s">
        <v>467</v>
      </c>
      <c r="F90" s="25" t="s">
        <v>688</v>
      </c>
      <c r="G90" s="118" t="s">
        <v>1223</v>
      </c>
      <c r="H90" s="30">
        <v>0.5</v>
      </c>
      <c r="I90" s="38">
        <f t="shared" si="6"/>
        <v>3700000</v>
      </c>
      <c r="J90" s="120">
        <v>31310001486834</v>
      </c>
      <c r="K90" s="106" t="s">
        <v>310</v>
      </c>
      <c r="L90" s="106" t="s">
        <v>1173</v>
      </c>
      <c r="M90" s="63"/>
      <c r="O90" s="63"/>
    </row>
    <row r="91" spans="1:15" s="62" customFormat="1" x14ac:dyDescent="0.25">
      <c r="A91" s="18">
        <f t="shared" si="7"/>
        <v>18</v>
      </c>
      <c r="B91" s="78" t="s">
        <v>360</v>
      </c>
      <c r="C91" s="44" t="s">
        <v>361</v>
      </c>
      <c r="D91" s="79" t="s">
        <v>31</v>
      </c>
      <c r="E91" s="83" t="s">
        <v>362</v>
      </c>
      <c r="F91" s="25" t="s">
        <v>675</v>
      </c>
      <c r="G91" s="118" t="s">
        <v>73</v>
      </c>
      <c r="H91" s="30">
        <v>0.5</v>
      </c>
      <c r="I91" s="38">
        <f t="shared" si="6"/>
        <v>3700000</v>
      </c>
      <c r="J91" s="73">
        <v>31310001461406</v>
      </c>
      <c r="K91" s="126" t="s">
        <v>310</v>
      </c>
      <c r="L91" s="126" t="s">
        <v>311</v>
      </c>
      <c r="M91" s="63"/>
      <c r="O91" s="63"/>
    </row>
    <row r="92" spans="1:15" s="62" customFormat="1" ht="60" x14ac:dyDescent="0.25">
      <c r="A92" s="18">
        <f t="shared" si="7"/>
        <v>19</v>
      </c>
      <c r="B92" s="80" t="s">
        <v>464</v>
      </c>
      <c r="C92" s="81" t="s">
        <v>465</v>
      </c>
      <c r="D92" s="82" t="s">
        <v>27</v>
      </c>
      <c r="E92" s="25" t="s">
        <v>377</v>
      </c>
      <c r="F92" s="25" t="s">
        <v>675</v>
      </c>
      <c r="G92" s="118" t="s">
        <v>1211</v>
      </c>
      <c r="H92" s="30">
        <v>0.5</v>
      </c>
      <c r="I92" s="38">
        <f t="shared" si="6"/>
        <v>3700000</v>
      </c>
      <c r="J92" s="73">
        <v>31310001483710</v>
      </c>
      <c r="K92" s="126" t="s">
        <v>310</v>
      </c>
      <c r="L92" s="126" t="s">
        <v>311</v>
      </c>
      <c r="M92" s="63"/>
      <c r="O92" s="63"/>
    </row>
    <row r="93" spans="1:15" s="62" customFormat="1" ht="33" x14ac:dyDescent="0.25">
      <c r="A93" s="18">
        <f t="shared" si="7"/>
        <v>20</v>
      </c>
      <c r="B93" s="149" t="s">
        <v>367</v>
      </c>
      <c r="C93" s="94" t="s">
        <v>368</v>
      </c>
      <c r="D93" s="89" t="s">
        <v>12</v>
      </c>
      <c r="E93" s="83" t="s">
        <v>369</v>
      </c>
      <c r="F93" s="93" t="s">
        <v>370</v>
      </c>
      <c r="G93" s="91" t="s">
        <v>104</v>
      </c>
      <c r="H93" s="30">
        <v>0.4</v>
      </c>
      <c r="I93" s="38">
        <f t="shared" si="6"/>
        <v>2960000</v>
      </c>
      <c r="J93" s="73" t="s">
        <v>569</v>
      </c>
      <c r="K93" s="126" t="s">
        <v>303</v>
      </c>
      <c r="L93" s="126" t="s">
        <v>313</v>
      </c>
      <c r="M93" s="63"/>
      <c r="O93" s="63"/>
    </row>
    <row r="94" spans="1:15" s="62" customFormat="1" ht="30" x14ac:dyDescent="0.25">
      <c r="A94" s="18">
        <f t="shared" si="7"/>
        <v>21</v>
      </c>
      <c r="B94" s="78" t="s">
        <v>371</v>
      </c>
      <c r="C94" s="44" t="s">
        <v>372</v>
      </c>
      <c r="D94" s="79" t="s">
        <v>218</v>
      </c>
      <c r="E94" s="83" t="s">
        <v>373</v>
      </c>
      <c r="F94" s="25" t="s">
        <v>374</v>
      </c>
      <c r="G94" s="141" t="s">
        <v>588</v>
      </c>
      <c r="H94" s="30">
        <v>0.5</v>
      </c>
      <c r="I94" s="38">
        <f t="shared" si="6"/>
        <v>3700000</v>
      </c>
      <c r="J94" s="73" t="s">
        <v>570</v>
      </c>
      <c r="K94" s="126" t="s">
        <v>303</v>
      </c>
      <c r="L94" s="126" t="s">
        <v>313</v>
      </c>
      <c r="M94" s="63"/>
      <c r="O94" s="63"/>
    </row>
    <row r="95" spans="1:15" s="62" customFormat="1" ht="22.5" x14ac:dyDescent="0.25">
      <c r="A95" s="18">
        <f t="shared" si="7"/>
        <v>22</v>
      </c>
      <c r="B95" s="97" t="s">
        <v>783</v>
      </c>
      <c r="C95" s="98" t="s">
        <v>952</v>
      </c>
      <c r="D95" s="99" t="s">
        <v>937</v>
      </c>
      <c r="E95" s="76" t="s">
        <v>1043</v>
      </c>
      <c r="F95" s="76" t="s">
        <v>780</v>
      </c>
      <c r="G95" s="92" t="s">
        <v>73</v>
      </c>
      <c r="H95" s="30">
        <v>0.5</v>
      </c>
      <c r="I95" s="159">
        <f t="shared" ref="I95:I101" si="8">(18500000/10*2+19500000/10*2)*H95</f>
        <v>3800000</v>
      </c>
      <c r="J95" s="120">
        <v>31310001582370</v>
      </c>
      <c r="K95" s="106" t="str">
        <f>VLOOKUP(B95,[1]TH_BIDV_VCB!$D$2:$M$181,9,0)</f>
        <v>BIDV</v>
      </c>
      <c r="L95" s="106" t="s">
        <v>1173</v>
      </c>
      <c r="M95" s="63"/>
      <c r="O95" s="63"/>
    </row>
    <row r="96" spans="1:15" s="62" customFormat="1" ht="22.5" x14ac:dyDescent="0.25">
      <c r="A96" s="18">
        <f t="shared" si="7"/>
        <v>23</v>
      </c>
      <c r="B96" s="97" t="s">
        <v>798</v>
      </c>
      <c r="C96" s="98" t="s">
        <v>1144</v>
      </c>
      <c r="D96" s="99" t="s">
        <v>914</v>
      </c>
      <c r="E96" s="76" t="s">
        <v>1070</v>
      </c>
      <c r="F96" s="76" t="s">
        <v>782</v>
      </c>
      <c r="G96" s="92" t="s">
        <v>73</v>
      </c>
      <c r="H96" s="30">
        <v>0.5</v>
      </c>
      <c r="I96" s="159">
        <f t="shared" si="8"/>
        <v>3800000</v>
      </c>
      <c r="J96" s="120">
        <v>31310001582981</v>
      </c>
      <c r="K96" s="106" t="str">
        <f>VLOOKUP(B96,[1]TH_BIDV_VCB!$D$2:$M$181,9,0)</f>
        <v>BIDV</v>
      </c>
      <c r="L96" s="106" t="s">
        <v>1173</v>
      </c>
      <c r="M96" s="63"/>
      <c r="O96" s="63"/>
    </row>
    <row r="97" spans="1:15" s="62" customFormat="1" ht="22.5" x14ac:dyDescent="0.25">
      <c r="A97" s="18">
        <f t="shared" si="7"/>
        <v>24</v>
      </c>
      <c r="B97" s="80" t="s">
        <v>893</v>
      </c>
      <c r="C97" s="81" t="s">
        <v>1145</v>
      </c>
      <c r="D97" s="82" t="s">
        <v>12</v>
      </c>
      <c r="E97" s="25" t="s">
        <v>1045</v>
      </c>
      <c r="F97" s="25" t="s">
        <v>782</v>
      </c>
      <c r="G97" s="91" t="s">
        <v>104</v>
      </c>
      <c r="H97" s="30">
        <v>0.4</v>
      </c>
      <c r="I97" s="159">
        <f t="shared" si="8"/>
        <v>3040000</v>
      </c>
      <c r="J97" s="120">
        <v>31310001583054</v>
      </c>
      <c r="K97" s="106" t="s">
        <v>310</v>
      </c>
      <c r="L97" s="106" t="s">
        <v>1173</v>
      </c>
      <c r="M97" s="63"/>
      <c r="O97" s="63"/>
    </row>
    <row r="98" spans="1:15" s="62" customFormat="1" ht="22.5" x14ac:dyDescent="0.25">
      <c r="A98" s="18">
        <f t="shared" si="7"/>
        <v>25</v>
      </c>
      <c r="B98" s="97" t="s">
        <v>894</v>
      </c>
      <c r="C98" s="98" t="s">
        <v>997</v>
      </c>
      <c r="D98" s="99" t="s">
        <v>164</v>
      </c>
      <c r="E98" s="76" t="s">
        <v>1125</v>
      </c>
      <c r="F98" s="76" t="s">
        <v>739</v>
      </c>
      <c r="G98" s="91" t="s">
        <v>101</v>
      </c>
      <c r="H98" s="30">
        <v>0.4</v>
      </c>
      <c r="I98" s="159">
        <f t="shared" si="8"/>
        <v>3040000</v>
      </c>
      <c r="J98" s="120">
        <v>31310001583540</v>
      </c>
      <c r="K98" s="106" t="str">
        <f>VLOOKUP(B98,[1]TH_BIDV_VCB!$D$2:$M$181,9,0)</f>
        <v>BIDV</v>
      </c>
      <c r="L98" s="106" t="s">
        <v>1173</v>
      </c>
      <c r="M98" s="63"/>
      <c r="O98" s="63"/>
    </row>
    <row r="99" spans="1:15" s="62" customFormat="1" ht="60" x14ac:dyDescent="0.25">
      <c r="A99" s="18">
        <f t="shared" si="7"/>
        <v>26</v>
      </c>
      <c r="B99" s="80" t="s">
        <v>781</v>
      </c>
      <c r="C99" s="81" t="s">
        <v>1142</v>
      </c>
      <c r="D99" s="82" t="s">
        <v>909</v>
      </c>
      <c r="E99" s="25" t="s">
        <v>1052</v>
      </c>
      <c r="F99" s="25" t="s">
        <v>724</v>
      </c>
      <c r="G99" s="118" t="s">
        <v>1177</v>
      </c>
      <c r="H99" s="30">
        <v>0.5</v>
      </c>
      <c r="I99" s="159">
        <f t="shared" si="8"/>
        <v>3800000</v>
      </c>
      <c r="J99" s="120">
        <v>31310001564536</v>
      </c>
      <c r="K99" s="106" t="s">
        <v>310</v>
      </c>
      <c r="L99" s="106" t="s">
        <v>1173</v>
      </c>
      <c r="M99" s="63"/>
      <c r="O99" s="63"/>
    </row>
    <row r="100" spans="1:15" s="62" customFormat="1" ht="22.5" x14ac:dyDescent="0.25">
      <c r="A100" s="18">
        <f t="shared" si="7"/>
        <v>27</v>
      </c>
      <c r="B100" s="97" t="s">
        <v>805</v>
      </c>
      <c r="C100" s="98" t="s">
        <v>1025</v>
      </c>
      <c r="D100" s="99" t="s">
        <v>17</v>
      </c>
      <c r="E100" s="76" t="s">
        <v>1115</v>
      </c>
      <c r="F100" s="76" t="s">
        <v>724</v>
      </c>
      <c r="G100" s="92" t="s">
        <v>72</v>
      </c>
      <c r="H100" s="30">
        <v>0.4</v>
      </c>
      <c r="I100" s="159">
        <f t="shared" si="8"/>
        <v>3040000</v>
      </c>
      <c r="J100" s="120">
        <v>31310001583939</v>
      </c>
      <c r="K100" s="106" t="str">
        <f>VLOOKUP(B100,[1]TH_BIDV_VCB!$D$2:$M$181,9,0)</f>
        <v>BIDV</v>
      </c>
      <c r="L100" s="106" t="s">
        <v>1173</v>
      </c>
      <c r="M100" s="63"/>
      <c r="O100" s="63"/>
    </row>
    <row r="101" spans="1:15" s="62" customFormat="1" ht="60" x14ac:dyDescent="0.25">
      <c r="A101" s="18">
        <f t="shared" si="7"/>
        <v>28</v>
      </c>
      <c r="B101" s="80" t="s">
        <v>906</v>
      </c>
      <c r="C101" s="81" t="s">
        <v>1143</v>
      </c>
      <c r="D101" s="82" t="s">
        <v>27</v>
      </c>
      <c r="E101" s="25" t="s">
        <v>1106</v>
      </c>
      <c r="F101" s="25" t="s">
        <v>883</v>
      </c>
      <c r="G101" s="118" t="s">
        <v>1221</v>
      </c>
      <c r="H101" s="30">
        <v>0.5</v>
      </c>
      <c r="I101" s="159">
        <f t="shared" si="8"/>
        <v>3800000</v>
      </c>
      <c r="J101" s="120">
        <v>1032754033</v>
      </c>
      <c r="K101" s="106" t="s">
        <v>1175</v>
      </c>
      <c r="L101" s="106" t="s">
        <v>324</v>
      </c>
      <c r="M101" s="63"/>
      <c r="O101" s="63"/>
    </row>
    <row r="102" spans="1:15" s="62" customFormat="1" x14ac:dyDescent="0.25">
      <c r="A102" s="18"/>
      <c r="B102" s="5"/>
      <c r="C102" s="72" t="s">
        <v>97</v>
      </c>
      <c r="D102" s="46">
        <f>A101</f>
        <v>28</v>
      </c>
      <c r="E102" s="24"/>
      <c r="F102" s="102"/>
      <c r="G102" s="110"/>
      <c r="H102" s="41"/>
      <c r="I102" s="71">
        <f>SUM(I74:I101)</f>
        <v>94620000</v>
      </c>
      <c r="J102" s="74"/>
      <c r="K102" s="125"/>
      <c r="L102" s="125"/>
      <c r="M102" s="63"/>
      <c r="O102" s="63"/>
    </row>
    <row r="103" spans="1:15" x14ac:dyDescent="0.25">
      <c r="A103" s="4" t="s">
        <v>56</v>
      </c>
      <c r="B103" s="5" t="s">
        <v>165</v>
      </c>
      <c r="C103" s="72"/>
      <c r="D103" s="46"/>
      <c r="E103" s="24"/>
      <c r="F103" s="102"/>
      <c r="G103" s="110"/>
      <c r="H103" s="41"/>
      <c r="I103" s="71"/>
      <c r="J103" s="74"/>
      <c r="K103" s="125"/>
      <c r="L103" s="125"/>
      <c r="M103" s="63"/>
    </row>
    <row r="104" spans="1:15" x14ac:dyDescent="0.25">
      <c r="A104" s="18">
        <v>1</v>
      </c>
      <c r="B104" s="114" t="s">
        <v>194</v>
      </c>
      <c r="C104" s="81" t="s">
        <v>33</v>
      </c>
      <c r="D104" s="82" t="s">
        <v>124</v>
      </c>
      <c r="E104" s="25" t="s">
        <v>657</v>
      </c>
      <c r="F104" s="25" t="s">
        <v>193</v>
      </c>
      <c r="G104" s="91" t="s">
        <v>101</v>
      </c>
      <c r="H104" s="30">
        <v>0.4</v>
      </c>
      <c r="I104" s="38">
        <f t="shared" ref="I104:I110" si="9">18500000/10*4*H104</f>
        <v>2960000</v>
      </c>
      <c r="J104" s="74">
        <v>1016176722</v>
      </c>
      <c r="K104" s="127" t="s">
        <v>318</v>
      </c>
      <c r="L104" s="128" t="s">
        <v>309</v>
      </c>
      <c r="M104" s="63"/>
    </row>
    <row r="105" spans="1:15" x14ac:dyDescent="0.25">
      <c r="A105" s="18">
        <f>A104+1</f>
        <v>2</v>
      </c>
      <c r="B105" s="80" t="s">
        <v>855</v>
      </c>
      <c r="C105" s="81" t="s">
        <v>987</v>
      </c>
      <c r="D105" s="82" t="s">
        <v>19</v>
      </c>
      <c r="E105" s="25" t="s">
        <v>986</v>
      </c>
      <c r="F105" s="25" t="s">
        <v>193</v>
      </c>
      <c r="G105" s="118" t="s">
        <v>73</v>
      </c>
      <c r="H105" s="30">
        <v>0.5</v>
      </c>
      <c r="I105" s="38">
        <f t="shared" si="9"/>
        <v>3700000</v>
      </c>
      <c r="J105" s="73">
        <v>18910000422548</v>
      </c>
      <c r="K105" s="126" t="s">
        <v>310</v>
      </c>
      <c r="L105" s="128" t="s">
        <v>994</v>
      </c>
      <c r="M105" s="63"/>
    </row>
    <row r="106" spans="1:15" x14ac:dyDescent="0.25">
      <c r="A106" s="18">
        <f t="shared" ref="A106:A114" si="10">A105+1</f>
        <v>3</v>
      </c>
      <c r="B106" s="97" t="s">
        <v>713</v>
      </c>
      <c r="C106" s="98" t="s">
        <v>995</v>
      </c>
      <c r="D106" s="99" t="s">
        <v>31</v>
      </c>
      <c r="E106" s="76" t="s">
        <v>1017</v>
      </c>
      <c r="F106" s="76" t="s">
        <v>378</v>
      </c>
      <c r="G106" s="92" t="s">
        <v>72</v>
      </c>
      <c r="H106" s="30">
        <v>0.4</v>
      </c>
      <c r="I106" s="38">
        <f t="shared" si="9"/>
        <v>2960000</v>
      </c>
      <c r="J106" s="73">
        <v>31310001474732</v>
      </c>
      <c r="K106" s="126" t="s">
        <v>310</v>
      </c>
      <c r="L106" s="126" t="s">
        <v>311</v>
      </c>
      <c r="M106" s="63"/>
    </row>
    <row r="107" spans="1:15" x14ac:dyDescent="0.25">
      <c r="A107" s="18">
        <f t="shared" si="10"/>
        <v>4</v>
      </c>
      <c r="B107" s="78" t="s">
        <v>375</v>
      </c>
      <c r="C107" s="44" t="s">
        <v>376</v>
      </c>
      <c r="D107" s="79" t="s">
        <v>31</v>
      </c>
      <c r="E107" s="83" t="s">
        <v>377</v>
      </c>
      <c r="F107" s="25" t="s">
        <v>378</v>
      </c>
      <c r="G107" s="118" t="s">
        <v>73</v>
      </c>
      <c r="H107" s="30">
        <v>0.5</v>
      </c>
      <c r="I107" s="38">
        <f t="shared" si="9"/>
        <v>3700000</v>
      </c>
      <c r="J107" s="73">
        <v>31310001460847</v>
      </c>
      <c r="K107" s="126" t="s">
        <v>310</v>
      </c>
      <c r="L107" s="126" t="s">
        <v>311</v>
      </c>
      <c r="M107" s="63"/>
    </row>
    <row r="108" spans="1:15" x14ac:dyDescent="0.25">
      <c r="A108" s="18">
        <f t="shared" si="10"/>
        <v>5</v>
      </c>
      <c r="B108" s="80" t="s">
        <v>589</v>
      </c>
      <c r="C108" s="81" t="s">
        <v>190</v>
      </c>
      <c r="D108" s="82" t="s">
        <v>181</v>
      </c>
      <c r="E108" s="25" t="s">
        <v>590</v>
      </c>
      <c r="F108" s="25" t="s">
        <v>379</v>
      </c>
      <c r="G108" s="118" t="s">
        <v>73</v>
      </c>
      <c r="H108" s="30">
        <v>0.5</v>
      </c>
      <c r="I108" s="38">
        <f t="shared" si="9"/>
        <v>3700000</v>
      </c>
      <c r="J108" s="73">
        <v>31310001461497</v>
      </c>
      <c r="K108" s="126" t="s">
        <v>310</v>
      </c>
      <c r="L108" s="126" t="s">
        <v>311</v>
      </c>
      <c r="M108" s="63"/>
    </row>
    <row r="109" spans="1:15" ht="30" x14ac:dyDescent="0.25">
      <c r="A109" s="18">
        <f t="shared" si="10"/>
        <v>6</v>
      </c>
      <c r="B109" s="80" t="s">
        <v>721</v>
      </c>
      <c r="C109" s="81" t="s">
        <v>1028</v>
      </c>
      <c r="D109" s="82" t="s">
        <v>86</v>
      </c>
      <c r="E109" s="25" t="s">
        <v>968</v>
      </c>
      <c r="F109" s="25" t="s">
        <v>379</v>
      </c>
      <c r="G109" s="141" t="s">
        <v>1245</v>
      </c>
      <c r="H109" s="30">
        <v>0.5</v>
      </c>
      <c r="I109" s="38">
        <f t="shared" si="9"/>
        <v>3700000</v>
      </c>
      <c r="J109" s="73">
        <v>31310001460768</v>
      </c>
      <c r="K109" s="126" t="s">
        <v>310</v>
      </c>
      <c r="L109" s="126" t="s">
        <v>311</v>
      </c>
      <c r="M109" s="63"/>
    </row>
    <row r="110" spans="1:15" x14ac:dyDescent="0.25">
      <c r="A110" s="18">
        <f t="shared" si="10"/>
        <v>7</v>
      </c>
      <c r="B110" s="78" t="s">
        <v>477</v>
      </c>
      <c r="C110" s="44" t="s">
        <v>129</v>
      </c>
      <c r="D110" s="79" t="s">
        <v>409</v>
      </c>
      <c r="E110" s="25" t="s">
        <v>478</v>
      </c>
      <c r="F110" s="25" t="s">
        <v>379</v>
      </c>
      <c r="G110" s="91" t="s">
        <v>104</v>
      </c>
      <c r="H110" s="30">
        <v>0.4</v>
      </c>
      <c r="I110" s="38">
        <f t="shared" si="9"/>
        <v>2960000</v>
      </c>
      <c r="J110" s="73">
        <v>31310001478789</v>
      </c>
      <c r="K110" s="126" t="s">
        <v>310</v>
      </c>
      <c r="L110" s="126" t="s">
        <v>311</v>
      </c>
      <c r="M110" s="63"/>
    </row>
    <row r="111" spans="1:15" ht="22.5" x14ac:dyDescent="0.25">
      <c r="A111" s="18">
        <f t="shared" si="10"/>
        <v>8</v>
      </c>
      <c r="B111" s="97" t="s">
        <v>748</v>
      </c>
      <c r="C111" s="98" t="s">
        <v>155</v>
      </c>
      <c r="D111" s="99" t="s">
        <v>110</v>
      </c>
      <c r="E111" s="76" t="s">
        <v>1072</v>
      </c>
      <c r="F111" s="76" t="s">
        <v>743</v>
      </c>
      <c r="G111" s="92" t="s">
        <v>72</v>
      </c>
      <c r="H111" s="30">
        <v>0.4</v>
      </c>
      <c r="I111" s="159">
        <f t="shared" ref="I111:I114" si="11">(18500000/10*2+19500000/10*2)*H111</f>
        <v>3040000</v>
      </c>
      <c r="J111" s="120">
        <v>31310001564590</v>
      </c>
      <c r="K111" s="106" t="str">
        <f>VLOOKUP(B111,[1]TH_BIDV_VCB!$D$2:$M$181,9,0)</f>
        <v>BIDV</v>
      </c>
      <c r="L111" s="106" t="s">
        <v>1173</v>
      </c>
      <c r="M111" s="63"/>
    </row>
    <row r="112" spans="1:15" ht="22.5" x14ac:dyDescent="0.25">
      <c r="A112" s="18">
        <f t="shared" si="10"/>
        <v>9</v>
      </c>
      <c r="B112" s="97" t="s">
        <v>720</v>
      </c>
      <c r="C112" s="98" t="s">
        <v>1148</v>
      </c>
      <c r="D112" s="99" t="s">
        <v>664</v>
      </c>
      <c r="E112" s="76" t="s">
        <v>1099</v>
      </c>
      <c r="F112" s="76" t="s">
        <v>719</v>
      </c>
      <c r="G112" s="91" t="s">
        <v>101</v>
      </c>
      <c r="H112" s="30">
        <v>0.4</v>
      </c>
      <c r="I112" s="159">
        <f t="shared" si="11"/>
        <v>3040000</v>
      </c>
      <c r="J112" s="120">
        <v>31310001584084</v>
      </c>
      <c r="K112" s="106" t="str">
        <f>VLOOKUP(B112,[1]TH_BIDV_VCB!$D$2:$M$181,9,0)</f>
        <v>BIDV</v>
      </c>
      <c r="L112" s="106" t="s">
        <v>1173</v>
      </c>
      <c r="M112" s="63"/>
    </row>
    <row r="113" spans="1:15" ht="22.5" x14ac:dyDescent="0.25">
      <c r="A113" s="18">
        <f t="shared" si="10"/>
        <v>10</v>
      </c>
      <c r="B113" s="114" t="s">
        <v>749</v>
      </c>
      <c r="C113" s="81" t="s">
        <v>993</v>
      </c>
      <c r="D113" s="82" t="s">
        <v>36</v>
      </c>
      <c r="E113" s="25" t="s">
        <v>587</v>
      </c>
      <c r="F113" s="25" t="s">
        <v>727</v>
      </c>
      <c r="G113" s="92" t="s">
        <v>72</v>
      </c>
      <c r="H113" s="30">
        <v>0.4</v>
      </c>
      <c r="I113" s="159">
        <f t="shared" si="11"/>
        <v>3040000</v>
      </c>
      <c r="J113" s="120">
        <v>31310001598076</v>
      </c>
      <c r="K113" s="106" t="s">
        <v>310</v>
      </c>
      <c r="L113" s="106" t="s">
        <v>1173</v>
      </c>
      <c r="M113" s="63"/>
    </row>
    <row r="114" spans="1:15" ht="22.5" x14ac:dyDescent="0.25">
      <c r="A114" s="18">
        <f t="shared" si="10"/>
        <v>11</v>
      </c>
      <c r="B114" s="97" t="s">
        <v>750</v>
      </c>
      <c r="C114" s="98" t="s">
        <v>910</v>
      </c>
      <c r="D114" s="99" t="s">
        <v>660</v>
      </c>
      <c r="E114" s="76" t="s">
        <v>1049</v>
      </c>
      <c r="F114" s="76" t="s">
        <v>727</v>
      </c>
      <c r="G114" s="92" t="s">
        <v>73</v>
      </c>
      <c r="H114" s="30">
        <v>0.5</v>
      </c>
      <c r="I114" s="159">
        <f t="shared" si="11"/>
        <v>3800000</v>
      </c>
      <c r="J114" s="120">
        <v>31310001598100</v>
      </c>
      <c r="K114" s="106" t="str">
        <f>VLOOKUP(B114,[1]TH_BIDV_VCB!$D$2:$M$181,9,0)</f>
        <v>BIDV</v>
      </c>
      <c r="L114" s="106" t="s">
        <v>1173</v>
      </c>
      <c r="M114" s="63"/>
    </row>
    <row r="115" spans="1:15" x14ac:dyDescent="0.25">
      <c r="A115" s="18"/>
      <c r="B115" s="5"/>
      <c r="C115" s="72" t="s">
        <v>97</v>
      </c>
      <c r="D115" s="46">
        <f>A114</f>
        <v>11</v>
      </c>
      <c r="E115" s="24"/>
      <c r="F115" s="102"/>
      <c r="G115" s="110"/>
      <c r="H115" s="41"/>
      <c r="I115" s="71">
        <f>SUM(I104:I114)</f>
        <v>36600000</v>
      </c>
      <c r="J115" s="74"/>
      <c r="K115" s="125"/>
      <c r="L115" s="125"/>
      <c r="M115" s="63"/>
    </row>
    <row r="116" spans="1:15" x14ac:dyDescent="0.25">
      <c r="A116" s="4" t="s">
        <v>57</v>
      </c>
      <c r="B116" s="5" t="s">
        <v>6</v>
      </c>
      <c r="C116" s="45"/>
      <c r="D116" s="90"/>
      <c r="E116" s="23"/>
      <c r="F116" s="95"/>
      <c r="G116" s="92"/>
      <c r="H116" s="39"/>
      <c r="I116" s="70"/>
      <c r="J116" s="74"/>
      <c r="K116" s="125"/>
      <c r="L116" s="125"/>
      <c r="M116" s="63"/>
    </row>
    <row r="117" spans="1:15" x14ac:dyDescent="0.25">
      <c r="A117" s="18">
        <v>1</v>
      </c>
      <c r="B117" s="80" t="s">
        <v>213</v>
      </c>
      <c r="C117" s="81" t="s">
        <v>214</v>
      </c>
      <c r="D117" s="82" t="s">
        <v>18</v>
      </c>
      <c r="E117" s="25" t="s">
        <v>591</v>
      </c>
      <c r="F117" s="25" t="s">
        <v>215</v>
      </c>
      <c r="G117" s="91" t="s">
        <v>101</v>
      </c>
      <c r="H117" s="30">
        <v>0.4</v>
      </c>
      <c r="I117" s="38">
        <f t="shared" ref="I117:I134" si="12">18500000/10*4*H117</f>
        <v>2960000</v>
      </c>
      <c r="J117" s="74" t="s">
        <v>592</v>
      </c>
      <c r="K117" s="127" t="s">
        <v>318</v>
      </c>
      <c r="L117" s="128" t="s">
        <v>309</v>
      </c>
      <c r="M117" s="63"/>
    </row>
    <row r="118" spans="1:15" s="62" customFormat="1" x14ac:dyDescent="0.25">
      <c r="A118" s="18">
        <f>A117+1</f>
        <v>2</v>
      </c>
      <c r="B118" s="78" t="s">
        <v>479</v>
      </c>
      <c r="C118" s="44" t="s">
        <v>480</v>
      </c>
      <c r="D118" s="79" t="s">
        <v>38</v>
      </c>
      <c r="E118" s="25" t="s">
        <v>481</v>
      </c>
      <c r="F118" s="95" t="s">
        <v>219</v>
      </c>
      <c r="G118" s="91" t="s">
        <v>101</v>
      </c>
      <c r="H118" s="30">
        <v>0.4</v>
      </c>
      <c r="I118" s="38">
        <f t="shared" si="12"/>
        <v>2960000</v>
      </c>
      <c r="J118" s="74">
        <v>1017256290</v>
      </c>
      <c r="K118" s="125" t="s">
        <v>303</v>
      </c>
      <c r="L118" s="125" t="s">
        <v>309</v>
      </c>
      <c r="M118" s="63"/>
      <c r="O118" s="63"/>
    </row>
    <row r="119" spans="1:15" s="62" customFormat="1" x14ac:dyDescent="0.25">
      <c r="A119" s="18">
        <f t="shared" ref="A119:A147" si="13">A118+1</f>
        <v>3</v>
      </c>
      <c r="B119" s="80" t="s">
        <v>216</v>
      </c>
      <c r="C119" s="81" t="s">
        <v>217</v>
      </c>
      <c r="D119" s="82" t="s">
        <v>218</v>
      </c>
      <c r="E119" s="25" t="s">
        <v>593</v>
      </c>
      <c r="F119" s="25" t="s">
        <v>219</v>
      </c>
      <c r="G119" s="92" t="s">
        <v>72</v>
      </c>
      <c r="H119" s="30">
        <v>0.4</v>
      </c>
      <c r="I119" s="38">
        <f t="shared" si="12"/>
        <v>2960000</v>
      </c>
      <c r="J119" s="74" t="s">
        <v>594</v>
      </c>
      <c r="K119" s="127" t="s">
        <v>318</v>
      </c>
      <c r="L119" s="128" t="s">
        <v>309</v>
      </c>
      <c r="M119" s="63"/>
      <c r="O119" s="63"/>
    </row>
    <row r="120" spans="1:15" s="62" customFormat="1" x14ac:dyDescent="0.25">
      <c r="A120" s="18">
        <f t="shared" si="13"/>
        <v>4</v>
      </c>
      <c r="B120" s="78" t="s">
        <v>482</v>
      </c>
      <c r="C120" s="44" t="s">
        <v>483</v>
      </c>
      <c r="D120" s="79" t="s">
        <v>158</v>
      </c>
      <c r="E120" s="25" t="s">
        <v>484</v>
      </c>
      <c r="F120" s="95" t="s">
        <v>219</v>
      </c>
      <c r="G120" s="92" t="s">
        <v>72</v>
      </c>
      <c r="H120" s="30">
        <v>0.4</v>
      </c>
      <c r="I120" s="38">
        <f t="shared" si="12"/>
        <v>2960000</v>
      </c>
      <c r="J120" s="74">
        <v>1017333180</v>
      </c>
      <c r="K120" s="125" t="s">
        <v>303</v>
      </c>
      <c r="L120" s="125" t="s">
        <v>309</v>
      </c>
      <c r="M120" s="63"/>
      <c r="O120" s="63"/>
    </row>
    <row r="121" spans="1:15" s="62" customFormat="1" x14ac:dyDescent="0.25">
      <c r="A121" s="18">
        <f t="shared" si="13"/>
        <v>5</v>
      </c>
      <c r="B121" s="80" t="s">
        <v>254</v>
      </c>
      <c r="C121" s="81" t="s">
        <v>255</v>
      </c>
      <c r="D121" s="82" t="s">
        <v>25</v>
      </c>
      <c r="E121" s="25" t="s">
        <v>596</v>
      </c>
      <c r="F121" s="25" t="s">
        <v>219</v>
      </c>
      <c r="G121" s="92" t="s">
        <v>72</v>
      </c>
      <c r="H121" s="30">
        <v>0.4</v>
      </c>
      <c r="I121" s="38">
        <f t="shared" si="12"/>
        <v>2960000</v>
      </c>
      <c r="J121" s="74" t="s">
        <v>595</v>
      </c>
      <c r="K121" s="127" t="s">
        <v>318</v>
      </c>
      <c r="L121" s="128" t="s">
        <v>309</v>
      </c>
      <c r="M121" s="63"/>
      <c r="O121" s="63"/>
    </row>
    <row r="122" spans="1:15" s="62" customFormat="1" x14ac:dyDescent="0.25">
      <c r="A122" s="18">
        <f t="shared" si="13"/>
        <v>6</v>
      </c>
      <c r="B122" s="80" t="s">
        <v>597</v>
      </c>
      <c r="C122" s="81" t="s">
        <v>598</v>
      </c>
      <c r="D122" s="82" t="s">
        <v>502</v>
      </c>
      <c r="E122" s="25" t="s">
        <v>599</v>
      </c>
      <c r="F122" s="25" t="s">
        <v>185</v>
      </c>
      <c r="G122" s="91" t="s">
        <v>101</v>
      </c>
      <c r="H122" s="30">
        <v>0.4</v>
      </c>
      <c r="I122" s="38">
        <f t="shared" si="12"/>
        <v>2960000</v>
      </c>
      <c r="J122" s="74">
        <v>1017358143</v>
      </c>
      <c r="K122" s="127" t="s">
        <v>318</v>
      </c>
      <c r="L122" s="128" t="s">
        <v>309</v>
      </c>
      <c r="M122" s="63"/>
      <c r="O122" s="63"/>
    </row>
    <row r="123" spans="1:15" s="62" customFormat="1" ht="60" x14ac:dyDescent="0.25">
      <c r="A123" s="18">
        <f t="shared" si="13"/>
        <v>7</v>
      </c>
      <c r="B123" s="78" t="s">
        <v>380</v>
      </c>
      <c r="C123" s="44" t="s">
        <v>144</v>
      </c>
      <c r="D123" s="79" t="s">
        <v>108</v>
      </c>
      <c r="E123" s="83" t="s">
        <v>381</v>
      </c>
      <c r="F123" s="25" t="s">
        <v>670</v>
      </c>
      <c r="G123" s="118" t="s">
        <v>1224</v>
      </c>
      <c r="H123" s="30">
        <v>0.5</v>
      </c>
      <c r="I123" s="38">
        <f t="shared" si="12"/>
        <v>3700000</v>
      </c>
      <c r="J123" s="73">
        <v>31310001461141</v>
      </c>
      <c r="K123" s="126" t="s">
        <v>310</v>
      </c>
      <c r="L123" s="126" t="s">
        <v>311</v>
      </c>
      <c r="M123" s="63"/>
      <c r="O123" s="63"/>
    </row>
    <row r="124" spans="1:15" s="62" customFormat="1" ht="30" x14ac:dyDescent="0.25">
      <c r="A124" s="18">
        <f t="shared" si="13"/>
        <v>8</v>
      </c>
      <c r="B124" s="97" t="s">
        <v>652</v>
      </c>
      <c r="C124" s="98" t="s">
        <v>703</v>
      </c>
      <c r="D124" s="99" t="s">
        <v>82</v>
      </c>
      <c r="E124" s="76" t="s">
        <v>602</v>
      </c>
      <c r="F124" s="76" t="s">
        <v>674</v>
      </c>
      <c r="G124" s="141" t="s">
        <v>1246</v>
      </c>
      <c r="H124" s="30">
        <v>0.5</v>
      </c>
      <c r="I124" s="38">
        <f t="shared" si="12"/>
        <v>3700000</v>
      </c>
      <c r="J124" s="73">
        <v>31310001478345</v>
      </c>
      <c r="K124" s="126" t="s">
        <v>310</v>
      </c>
      <c r="L124" s="126" t="s">
        <v>311</v>
      </c>
      <c r="M124" s="63"/>
      <c r="O124" s="63"/>
    </row>
    <row r="125" spans="1:15" s="62" customFormat="1" x14ac:dyDescent="0.25">
      <c r="A125" s="18">
        <f t="shared" si="13"/>
        <v>9</v>
      </c>
      <c r="B125" s="78" t="s">
        <v>491</v>
      </c>
      <c r="C125" s="44" t="s">
        <v>7</v>
      </c>
      <c r="D125" s="79" t="s">
        <v>48</v>
      </c>
      <c r="E125" s="25" t="s">
        <v>492</v>
      </c>
      <c r="F125" s="25" t="s">
        <v>674</v>
      </c>
      <c r="G125" s="92" t="s">
        <v>72</v>
      </c>
      <c r="H125" s="30">
        <v>0.4</v>
      </c>
      <c r="I125" s="38">
        <f t="shared" si="12"/>
        <v>2960000</v>
      </c>
      <c r="J125" s="73">
        <v>31310001486630</v>
      </c>
      <c r="K125" s="126" t="s">
        <v>310</v>
      </c>
      <c r="L125" s="126" t="s">
        <v>311</v>
      </c>
      <c r="M125" s="63"/>
      <c r="O125" s="63"/>
    </row>
    <row r="126" spans="1:15" s="62" customFormat="1" ht="45" x14ac:dyDescent="0.25">
      <c r="A126" s="18">
        <f t="shared" si="13"/>
        <v>10</v>
      </c>
      <c r="B126" s="78" t="s">
        <v>384</v>
      </c>
      <c r="C126" s="44" t="s">
        <v>385</v>
      </c>
      <c r="D126" s="79" t="s">
        <v>19</v>
      </c>
      <c r="E126" s="83" t="s">
        <v>386</v>
      </c>
      <c r="F126" s="25" t="s">
        <v>674</v>
      </c>
      <c r="G126" s="141" t="s">
        <v>387</v>
      </c>
      <c r="H126" s="30">
        <v>0.5</v>
      </c>
      <c r="I126" s="38">
        <f t="shared" si="12"/>
        <v>3700000</v>
      </c>
      <c r="J126" s="73">
        <v>31310001461372</v>
      </c>
      <c r="K126" s="126" t="s">
        <v>310</v>
      </c>
      <c r="L126" s="126" t="s">
        <v>311</v>
      </c>
      <c r="M126" s="63"/>
      <c r="O126" s="63"/>
    </row>
    <row r="127" spans="1:15" s="62" customFormat="1" x14ac:dyDescent="0.25">
      <c r="A127" s="18">
        <f t="shared" si="13"/>
        <v>11</v>
      </c>
      <c r="B127" s="150" t="s">
        <v>388</v>
      </c>
      <c r="C127" s="29" t="s">
        <v>389</v>
      </c>
      <c r="D127" s="89" t="s">
        <v>390</v>
      </c>
      <c r="E127" s="83" t="s">
        <v>391</v>
      </c>
      <c r="F127" s="93" t="s">
        <v>668</v>
      </c>
      <c r="G127" s="92" t="s">
        <v>73</v>
      </c>
      <c r="H127" s="30">
        <v>0.5</v>
      </c>
      <c r="I127" s="38">
        <f t="shared" si="12"/>
        <v>3700000</v>
      </c>
      <c r="J127" s="73">
        <v>31310001460953</v>
      </c>
      <c r="K127" s="126" t="s">
        <v>310</v>
      </c>
      <c r="L127" s="126" t="s">
        <v>311</v>
      </c>
      <c r="M127" s="63"/>
      <c r="O127" s="63"/>
    </row>
    <row r="128" spans="1:15" s="62" customFormat="1" ht="60" x14ac:dyDescent="0.25">
      <c r="A128" s="18">
        <f t="shared" si="13"/>
        <v>12</v>
      </c>
      <c r="B128" s="78" t="s">
        <v>486</v>
      </c>
      <c r="C128" s="44" t="s">
        <v>487</v>
      </c>
      <c r="D128" s="79" t="s">
        <v>488</v>
      </c>
      <c r="E128" s="25" t="s">
        <v>489</v>
      </c>
      <c r="F128" s="25" t="s">
        <v>668</v>
      </c>
      <c r="G128" s="118" t="s">
        <v>1210</v>
      </c>
      <c r="H128" s="30">
        <v>0.5</v>
      </c>
      <c r="I128" s="38">
        <f t="shared" si="12"/>
        <v>3700000</v>
      </c>
      <c r="J128" s="73">
        <v>31310001496231</v>
      </c>
      <c r="K128" s="126" t="s">
        <v>310</v>
      </c>
      <c r="L128" s="126" t="s">
        <v>311</v>
      </c>
      <c r="M128" s="63"/>
      <c r="O128" s="63"/>
    </row>
    <row r="129" spans="1:15" s="62" customFormat="1" x14ac:dyDescent="0.25">
      <c r="A129" s="18">
        <f t="shared" si="13"/>
        <v>13</v>
      </c>
      <c r="B129" s="80" t="s">
        <v>603</v>
      </c>
      <c r="C129" s="81" t="s">
        <v>604</v>
      </c>
      <c r="D129" s="82" t="s">
        <v>178</v>
      </c>
      <c r="E129" s="25" t="s">
        <v>605</v>
      </c>
      <c r="F129" s="25" t="s">
        <v>673</v>
      </c>
      <c r="G129" s="118" t="s">
        <v>72</v>
      </c>
      <c r="H129" s="40">
        <v>0.4</v>
      </c>
      <c r="I129" s="38">
        <f t="shared" si="12"/>
        <v>2960000</v>
      </c>
      <c r="J129" s="73">
        <v>31310001482407</v>
      </c>
      <c r="K129" s="126" t="s">
        <v>310</v>
      </c>
      <c r="L129" s="126" t="s">
        <v>311</v>
      </c>
      <c r="M129" s="63"/>
      <c r="O129" s="63"/>
    </row>
    <row r="130" spans="1:15" s="62" customFormat="1" x14ac:dyDescent="0.25">
      <c r="A130" s="18">
        <f t="shared" si="13"/>
        <v>14</v>
      </c>
      <c r="B130" s="97" t="s">
        <v>382</v>
      </c>
      <c r="C130" s="98" t="s">
        <v>170</v>
      </c>
      <c r="D130" s="99" t="s">
        <v>263</v>
      </c>
      <c r="E130" s="76" t="s">
        <v>383</v>
      </c>
      <c r="F130" s="76" t="s">
        <v>673</v>
      </c>
      <c r="G130" s="92" t="s">
        <v>73</v>
      </c>
      <c r="H130" s="30">
        <v>0.5</v>
      </c>
      <c r="I130" s="38">
        <f t="shared" si="12"/>
        <v>3700000</v>
      </c>
      <c r="J130" s="73">
        <v>31310001461239</v>
      </c>
      <c r="K130" s="126" t="s">
        <v>310</v>
      </c>
      <c r="L130" s="126" t="s">
        <v>311</v>
      </c>
      <c r="M130" s="63"/>
      <c r="O130" s="63"/>
    </row>
    <row r="131" spans="1:15" s="62" customFormat="1" ht="60" x14ac:dyDescent="0.25">
      <c r="A131" s="18">
        <f t="shared" si="13"/>
        <v>15</v>
      </c>
      <c r="B131" s="80" t="s">
        <v>687</v>
      </c>
      <c r="C131" s="81" t="s">
        <v>922</v>
      </c>
      <c r="D131" s="82" t="s">
        <v>18</v>
      </c>
      <c r="E131" s="25" t="s">
        <v>634</v>
      </c>
      <c r="F131" s="25" t="s">
        <v>673</v>
      </c>
      <c r="G131" s="118" t="s">
        <v>1178</v>
      </c>
      <c r="H131" s="30">
        <v>0.5</v>
      </c>
      <c r="I131" s="38">
        <f t="shared" si="12"/>
        <v>3700000</v>
      </c>
      <c r="J131" s="120">
        <v>31310001492503</v>
      </c>
      <c r="K131" s="106" t="s">
        <v>310</v>
      </c>
      <c r="L131" s="106" t="s">
        <v>311</v>
      </c>
      <c r="M131" s="63"/>
      <c r="O131" s="63"/>
    </row>
    <row r="132" spans="1:15" s="62" customFormat="1" x14ac:dyDescent="0.25">
      <c r="A132" s="18">
        <f t="shared" si="13"/>
        <v>16</v>
      </c>
      <c r="B132" s="78" t="s">
        <v>392</v>
      </c>
      <c r="C132" s="44" t="s">
        <v>393</v>
      </c>
      <c r="D132" s="79" t="s">
        <v>108</v>
      </c>
      <c r="E132" s="83" t="s">
        <v>394</v>
      </c>
      <c r="F132" s="25" t="s">
        <v>673</v>
      </c>
      <c r="G132" s="118" t="s">
        <v>73</v>
      </c>
      <c r="H132" s="30">
        <v>0.5</v>
      </c>
      <c r="I132" s="38">
        <f t="shared" si="12"/>
        <v>3700000</v>
      </c>
      <c r="J132" s="73">
        <v>31310001461424</v>
      </c>
      <c r="K132" s="126" t="s">
        <v>310</v>
      </c>
      <c r="L132" s="126" t="s">
        <v>311</v>
      </c>
      <c r="M132" s="63"/>
      <c r="O132" s="63"/>
    </row>
    <row r="133" spans="1:15" s="62" customFormat="1" ht="60" x14ac:dyDescent="0.25">
      <c r="A133" s="18">
        <f t="shared" si="13"/>
        <v>17</v>
      </c>
      <c r="B133" s="80" t="s">
        <v>600</v>
      </c>
      <c r="C133" s="81" t="s">
        <v>601</v>
      </c>
      <c r="D133" s="82" t="s">
        <v>82</v>
      </c>
      <c r="E133" s="25" t="s">
        <v>602</v>
      </c>
      <c r="F133" s="151" t="s">
        <v>669</v>
      </c>
      <c r="G133" s="118" t="s">
        <v>1152</v>
      </c>
      <c r="H133" s="30">
        <v>0.5</v>
      </c>
      <c r="I133" s="38">
        <f t="shared" si="12"/>
        <v>3700000</v>
      </c>
      <c r="J133" s="73">
        <v>31310001478336</v>
      </c>
      <c r="K133" s="126" t="s">
        <v>310</v>
      </c>
      <c r="L133" s="126" t="s">
        <v>311</v>
      </c>
      <c r="M133" s="63"/>
      <c r="O133" s="63"/>
    </row>
    <row r="134" spans="1:15" s="62" customFormat="1" x14ac:dyDescent="0.25">
      <c r="A134" s="18">
        <f t="shared" si="13"/>
        <v>18</v>
      </c>
      <c r="B134" s="78" t="s">
        <v>493</v>
      </c>
      <c r="C134" s="44" t="s">
        <v>494</v>
      </c>
      <c r="D134" s="79" t="s">
        <v>71</v>
      </c>
      <c r="E134" s="25" t="s">
        <v>495</v>
      </c>
      <c r="F134" s="76" t="s">
        <v>496</v>
      </c>
      <c r="G134" s="92" t="s">
        <v>72</v>
      </c>
      <c r="H134" s="30">
        <v>0.4</v>
      </c>
      <c r="I134" s="38">
        <f t="shared" si="12"/>
        <v>2960000</v>
      </c>
      <c r="J134" s="61" t="s">
        <v>606</v>
      </c>
      <c r="K134" s="125" t="s">
        <v>303</v>
      </c>
      <c r="L134" s="125" t="s">
        <v>309</v>
      </c>
      <c r="M134" s="63"/>
      <c r="O134" s="63"/>
    </row>
    <row r="135" spans="1:15" s="62" customFormat="1" ht="60" x14ac:dyDescent="0.25">
      <c r="A135" s="18">
        <f t="shared" si="13"/>
        <v>19</v>
      </c>
      <c r="B135" s="114" t="s">
        <v>891</v>
      </c>
      <c r="C135" s="81" t="s">
        <v>130</v>
      </c>
      <c r="D135" s="82" t="s">
        <v>31</v>
      </c>
      <c r="E135" s="25" t="s">
        <v>1056</v>
      </c>
      <c r="F135" s="25" t="s">
        <v>759</v>
      </c>
      <c r="G135" s="118" t="s">
        <v>1225</v>
      </c>
      <c r="H135" s="30">
        <v>0.5</v>
      </c>
      <c r="I135" s="159">
        <f t="shared" ref="I135:I147" si="14">(18500000/10*2+19500000/10*2)*H135</f>
        <v>3800000</v>
      </c>
      <c r="J135" s="61">
        <v>31310001584507</v>
      </c>
      <c r="K135" s="125" t="s">
        <v>310</v>
      </c>
      <c r="L135" s="125" t="s">
        <v>1173</v>
      </c>
      <c r="M135" s="63"/>
      <c r="O135" s="63"/>
    </row>
    <row r="136" spans="1:15" s="62" customFormat="1" ht="22.5" x14ac:dyDescent="0.25">
      <c r="A136" s="18">
        <f t="shared" si="13"/>
        <v>20</v>
      </c>
      <c r="B136" s="97" t="s">
        <v>801</v>
      </c>
      <c r="C136" s="98" t="s">
        <v>90</v>
      </c>
      <c r="D136" s="99" t="s">
        <v>1000</v>
      </c>
      <c r="E136" s="76" t="s">
        <v>1078</v>
      </c>
      <c r="F136" s="76" t="s">
        <v>759</v>
      </c>
      <c r="G136" s="92" t="s">
        <v>72</v>
      </c>
      <c r="H136" s="30">
        <v>0.4</v>
      </c>
      <c r="I136" s="159">
        <f t="shared" si="14"/>
        <v>3040000</v>
      </c>
      <c r="J136" s="120">
        <v>31310001584613</v>
      </c>
      <c r="K136" s="106" t="str">
        <f>VLOOKUP(B136,[1]TH_BIDV_VCB!$D$2:$M$181,9,0)</f>
        <v>BIDV</v>
      </c>
      <c r="L136" s="106" t="s">
        <v>1173</v>
      </c>
      <c r="M136" s="63"/>
      <c r="O136" s="63"/>
    </row>
    <row r="137" spans="1:15" s="62" customFormat="1" ht="60" x14ac:dyDescent="0.25">
      <c r="A137" s="18">
        <f t="shared" si="13"/>
        <v>21</v>
      </c>
      <c r="B137" s="80" t="s">
        <v>796</v>
      </c>
      <c r="C137" s="81" t="s">
        <v>691</v>
      </c>
      <c r="D137" s="82" t="s">
        <v>27</v>
      </c>
      <c r="E137" s="25" t="s">
        <v>1052</v>
      </c>
      <c r="F137" s="25" t="s">
        <v>759</v>
      </c>
      <c r="G137" s="118" t="s">
        <v>1180</v>
      </c>
      <c r="H137" s="30">
        <v>0.5</v>
      </c>
      <c r="I137" s="159">
        <f t="shared" si="14"/>
        <v>3800000</v>
      </c>
      <c r="J137" s="120">
        <v>31310001584817</v>
      </c>
      <c r="K137" s="106" t="s">
        <v>310</v>
      </c>
      <c r="L137" s="106" t="s">
        <v>1173</v>
      </c>
      <c r="M137" s="63"/>
      <c r="O137" s="63"/>
    </row>
    <row r="138" spans="1:15" s="62" customFormat="1" ht="22.5" x14ac:dyDescent="0.25">
      <c r="A138" s="18">
        <f t="shared" si="13"/>
        <v>22</v>
      </c>
      <c r="B138" s="97" t="s">
        <v>799</v>
      </c>
      <c r="C138" s="98" t="s">
        <v>916</v>
      </c>
      <c r="D138" s="99" t="s">
        <v>103</v>
      </c>
      <c r="E138" s="76" t="s">
        <v>1100</v>
      </c>
      <c r="F138" s="76" t="s">
        <v>758</v>
      </c>
      <c r="G138" s="92" t="s">
        <v>73</v>
      </c>
      <c r="H138" s="30">
        <v>0.5</v>
      </c>
      <c r="I138" s="159">
        <f t="shared" si="14"/>
        <v>3800000</v>
      </c>
      <c r="J138" s="120">
        <v>31310001585069</v>
      </c>
      <c r="K138" s="106" t="str">
        <f>VLOOKUP(B138,[1]TH_BIDV_VCB!$D$2:$M$181,9,0)</f>
        <v>BIDV</v>
      </c>
      <c r="L138" s="106" t="s">
        <v>1173</v>
      </c>
      <c r="M138" s="63"/>
      <c r="O138" s="63"/>
    </row>
    <row r="139" spans="1:15" s="62" customFormat="1" ht="22.5" x14ac:dyDescent="0.25">
      <c r="A139" s="18">
        <f t="shared" si="13"/>
        <v>23</v>
      </c>
      <c r="B139" s="97" t="s">
        <v>806</v>
      </c>
      <c r="C139" s="98" t="s">
        <v>1027</v>
      </c>
      <c r="D139" s="99" t="s">
        <v>43</v>
      </c>
      <c r="E139" s="76" t="s">
        <v>1058</v>
      </c>
      <c r="F139" s="76" t="s">
        <v>758</v>
      </c>
      <c r="G139" s="91" t="s">
        <v>101</v>
      </c>
      <c r="H139" s="30">
        <v>0.4</v>
      </c>
      <c r="I139" s="159">
        <f t="shared" si="14"/>
        <v>3040000</v>
      </c>
      <c r="J139" s="120">
        <v>31310001585184</v>
      </c>
      <c r="K139" s="106" t="str">
        <f>VLOOKUP(B139,[1]TH_BIDV_VCB!$D$2:$M$181,9,0)</f>
        <v>BIDV</v>
      </c>
      <c r="L139" s="106" t="s">
        <v>1173</v>
      </c>
      <c r="M139" s="63"/>
      <c r="O139" s="63"/>
    </row>
    <row r="140" spans="1:15" s="62" customFormat="1" ht="45" x14ac:dyDescent="0.25">
      <c r="A140" s="18">
        <f t="shared" si="13"/>
        <v>24</v>
      </c>
      <c r="B140" s="114" t="s">
        <v>760</v>
      </c>
      <c r="C140" s="81" t="s">
        <v>1126</v>
      </c>
      <c r="D140" s="82" t="s">
        <v>70</v>
      </c>
      <c r="E140" s="25" t="s">
        <v>1089</v>
      </c>
      <c r="F140" s="25" t="s">
        <v>758</v>
      </c>
      <c r="G140" s="141" t="s">
        <v>1226</v>
      </c>
      <c r="H140" s="30">
        <v>0.5</v>
      </c>
      <c r="I140" s="159">
        <f t="shared" si="14"/>
        <v>3800000</v>
      </c>
      <c r="J140" s="120">
        <v>31310001585236</v>
      </c>
      <c r="K140" s="106" t="s">
        <v>310</v>
      </c>
      <c r="L140" s="106" t="s">
        <v>1173</v>
      </c>
      <c r="M140" s="63"/>
      <c r="O140" s="63"/>
    </row>
    <row r="141" spans="1:15" s="62" customFormat="1" ht="22.5" x14ac:dyDescent="0.25">
      <c r="A141" s="18">
        <f t="shared" si="13"/>
        <v>25</v>
      </c>
      <c r="B141" s="97" t="s">
        <v>762</v>
      </c>
      <c r="C141" s="98" t="s">
        <v>716</v>
      </c>
      <c r="D141" s="99" t="s">
        <v>16</v>
      </c>
      <c r="E141" s="76" t="s">
        <v>1081</v>
      </c>
      <c r="F141" s="76" t="s">
        <v>729</v>
      </c>
      <c r="G141" s="91" t="s">
        <v>101</v>
      </c>
      <c r="H141" s="30">
        <v>0.4</v>
      </c>
      <c r="I141" s="159">
        <f t="shared" si="14"/>
        <v>3040000</v>
      </c>
      <c r="J141" s="120">
        <v>31310001586424</v>
      </c>
      <c r="K141" s="106" t="str">
        <f>VLOOKUP(B141,[1]TH_BIDV_VCB!$D$2:$M$181,9,0)</f>
        <v>BIDV</v>
      </c>
      <c r="L141" s="106" t="s">
        <v>1173</v>
      </c>
      <c r="M141" s="63"/>
      <c r="O141" s="63"/>
    </row>
    <row r="142" spans="1:15" s="62" customFormat="1" ht="30" x14ac:dyDescent="0.25">
      <c r="A142" s="18">
        <f t="shared" si="13"/>
        <v>26</v>
      </c>
      <c r="B142" s="114" t="s">
        <v>800</v>
      </c>
      <c r="C142" s="81" t="s">
        <v>1026</v>
      </c>
      <c r="D142" s="82" t="s">
        <v>86</v>
      </c>
      <c r="E142" s="25" t="s">
        <v>1113</v>
      </c>
      <c r="F142" s="25" t="s">
        <v>730</v>
      </c>
      <c r="G142" s="141" t="s">
        <v>1227</v>
      </c>
      <c r="H142" s="30">
        <v>0.5</v>
      </c>
      <c r="I142" s="159">
        <f t="shared" si="14"/>
        <v>3800000</v>
      </c>
      <c r="J142" s="120">
        <v>31310001586585</v>
      </c>
      <c r="K142" s="106" t="s">
        <v>310</v>
      </c>
      <c r="L142" s="106" t="s">
        <v>1173</v>
      </c>
      <c r="M142" s="63"/>
      <c r="O142" s="63"/>
    </row>
    <row r="143" spans="1:15" s="62" customFormat="1" ht="60" x14ac:dyDescent="0.25">
      <c r="A143" s="18">
        <f t="shared" si="13"/>
        <v>27</v>
      </c>
      <c r="B143" s="97" t="s">
        <v>807</v>
      </c>
      <c r="C143" s="98" t="s">
        <v>939</v>
      </c>
      <c r="D143" s="99" t="s">
        <v>25</v>
      </c>
      <c r="E143" s="76" t="s">
        <v>1122</v>
      </c>
      <c r="F143" s="76" t="s">
        <v>730</v>
      </c>
      <c r="G143" s="118" t="s">
        <v>1208</v>
      </c>
      <c r="H143" s="30">
        <v>0.5</v>
      </c>
      <c r="I143" s="159">
        <f t="shared" si="14"/>
        <v>3800000</v>
      </c>
      <c r="J143" s="120">
        <v>31310001586664</v>
      </c>
      <c r="K143" s="106" t="str">
        <f>VLOOKUP(B143,[1]TH_BIDV_VCB!$D$2:$M$181,9,0)</f>
        <v>BIDV</v>
      </c>
      <c r="L143" s="106" t="s">
        <v>1173</v>
      </c>
      <c r="M143" s="63"/>
      <c r="O143" s="63"/>
    </row>
    <row r="144" spans="1:15" s="62" customFormat="1" ht="22.5" x14ac:dyDescent="0.25">
      <c r="A144" s="18">
        <f t="shared" si="13"/>
        <v>28</v>
      </c>
      <c r="B144" s="97" t="s">
        <v>761</v>
      </c>
      <c r="C144" s="98" t="s">
        <v>1127</v>
      </c>
      <c r="D144" s="99" t="s">
        <v>940</v>
      </c>
      <c r="E144" s="76" t="s">
        <v>1116</v>
      </c>
      <c r="F144" s="76" t="s">
        <v>730</v>
      </c>
      <c r="G144" s="92" t="s">
        <v>72</v>
      </c>
      <c r="H144" s="30">
        <v>0.4</v>
      </c>
      <c r="I144" s="159">
        <f t="shared" si="14"/>
        <v>3040000</v>
      </c>
      <c r="J144" s="120">
        <v>31310001586725</v>
      </c>
      <c r="K144" s="106" t="str">
        <f>VLOOKUP(B144,[1]TH_BIDV_VCB!$D$2:$M$181,9,0)</f>
        <v>BIDV</v>
      </c>
      <c r="L144" s="106" t="s">
        <v>1173</v>
      </c>
      <c r="M144" s="63"/>
      <c r="O144" s="63"/>
    </row>
    <row r="145" spans="1:15" s="62" customFormat="1" ht="22.5" x14ac:dyDescent="0.25">
      <c r="A145" s="18">
        <f t="shared" si="13"/>
        <v>29</v>
      </c>
      <c r="B145" s="80" t="s">
        <v>871</v>
      </c>
      <c r="C145" s="81" t="s">
        <v>1129</v>
      </c>
      <c r="D145" s="82" t="s">
        <v>181</v>
      </c>
      <c r="E145" s="25" t="s">
        <v>1082</v>
      </c>
      <c r="F145" s="25" t="s">
        <v>870</v>
      </c>
      <c r="G145" s="92" t="s">
        <v>72</v>
      </c>
      <c r="H145" s="30">
        <v>0.4</v>
      </c>
      <c r="I145" s="159">
        <f t="shared" si="14"/>
        <v>3040000</v>
      </c>
      <c r="J145" s="120">
        <v>1032753525</v>
      </c>
      <c r="K145" s="106" t="s">
        <v>1175</v>
      </c>
      <c r="L145" s="106" t="s">
        <v>324</v>
      </c>
      <c r="M145" s="63"/>
      <c r="O145" s="63"/>
    </row>
    <row r="146" spans="1:15" s="62" customFormat="1" ht="22.5" x14ac:dyDescent="0.25">
      <c r="A146" s="18">
        <f t="shared" si="13"/>
        <v>30</v>
      </c>
      <c r="B146" s="97" t="s">
        <v>900</v>
      </c>
      <c r="C146" s="98" t="s">
        <v>998</v>
      </c>
      <c r="D146" s="99" t="s">
        <v>89</v>
      </c>
      <c r="E146" s="76" t="s">
        <v>1053</v>
      </c>
      <c r="F146" s="76" t="s">
        <v>869</v>
      </c>
      <c r="G146" s="92" t="s">
        <v>72</v>
      </c>
      <c r="H146" s="30">
        <v>0.4</v>
      </c>
      <c r="I146" s="159">
        <f t="shared" si="14"/>
        <v>3040000</v>
      </c>
      <c r="J146" s="120" t="s">
        <v>1197</v>
      </c>
      <c r="K146" s="106" t="str">
        <f>VLOOKUP(B146,[1]TH_BIDV_VCB!$D$2:$M$181,9,0)</f>
        <v>VIETCOMBANK</v>
      </c>
      <c r="L146" s="106" t="s">
        <v>324</v>
      </c>
      <c r="M146" s="63"/>
      <c r="O146" s="63"/>
    </row>
    <row r="147" spans="1:15" s="62" customFormat="1" ht="60" x14ac:dyDescent="0.25">
      <c r="A147" s="18">
        <f t="shared" si="13"/>
        <v>31</v>
      </c>
      <c r="B147" s="80" t="s">
        <v>901</v>
      </c>
      <c r="C147" s="81" t="s">
        <v>932</v>
      </c>
      <c r="D147" s="82" t="s">
        <v>39</v>
      </c>
      <c r="E147" s="25" t="s">
        <v>1033</v>
      </c>
      <c r="F147" s="25" t="s">
        <v>868</v>
      </c>
      <c r="G147" s="141" t="s">
        <v>1212</v>
      </c>
      <c r="H147" s="30">
        <v>0.5</v>
      </c>
      <c r="I147" s="159">
        <f t="shared" si="14"/>
        <v>3800000</v>
      </c>
      <c r="J147" s="120">
        <v>1032645147</v>
      </c>
      <c r="K147" s="106" t="s">
        <v>1175</v>
      </c>
      <c r="L147" s="106" t="s">
        <v>324</v>
      </c>
      <c r="M147" s="63"/>
      <c r="O147" s="63"/>
    </row>
    <row r="148" spans="1:15" s="62" customFormat="1" x14ac:dyDescent="0.25">
      <c r="A148" s="18"/>
      <c r="B148" s="5"/>
      <c r="C148" s="72" t="s">
        <v>97</v>
      </c>
      <c r="D148" s="46">
        <f>A147</f>
        <v>31</v>
      </c>
      <c r="E148" s="24"/>
      <c r="F148" s="102"/>
      <c r="G148" s="110"/>
      <c r="H148" s="41"/>
      <c r="I148" s="71">
        <f>SUM(I117:I147)</f>
        <v>104780000</v>
      </c>
      <c r="J148" s="74"/>
      <c r="K148" s="125"/>
      <c r="L148" s="125"/>
      <c r="M148" s="63"/>
      <c r="O148" s="63"/>
    </row>
    <row r="149" spans="1:15" x14ac:dyDescent="0.25">
      <c r="A149" s="4" t="s">
        <v>58</v>
      </c>
      <c r="B149" s="5" t="s">
        <v>50</v>
      </c>
      <c r="C149" s="45"/>
      <c r="D149" s="90"/>
      <c r="E149" s="23"/>
      <c r="F149" s="95"/>
      <c r="G149" s="92"/>
      <c r="H149" s="39"/>
      <c r="I149" s="70"/>
      <c r="J149" s="74"/>
      <c r="K149" s="125"/>
      <c r="L149" s="125"/>
      <c r="M149" s="63"/>
    </row>
    <row r="150" spans="1:15" ht="60" x14ac:dyDescent="0.25">
      <c r="A150" s="18">
        <v>1</v>
      </c>
      <c r="B150" s="114" t="s">
        <v>200</v>
      </c>
      <c r="C150" s="81" t="s">
        <v>129</v>
      </c>
      <c r="D150" s="82" t="s">
        <v>44</v>
      </c>
      <c r="E150" s="25" t="s">
        <v>299</v>
      </c>
      <c r="F150" s="25" t="s">
        <v>191</v>
      </c>
      <c r="G150" s="118" t="s">
        <v>1228</v>
      </c>
      <c r="H150" s="40">
        <v>0.5</v>
      </c>
      <c r="I150" s="38">
        <f t="shared" ref="I150:I157" si="15">18500000/10*4*H150</f>
        <v>3700000</v>
      </c>
      <c r="J150" s="74">
        <v>1017333576</v>
      </c>
      <c r="K150" s="125" t="s">
        <v>322</v>
      </c>
      <c r="L150" s="125" t="s">
        <v>309</v>
      </c>
      <c r="M150" s="63"/>
    </row>
    <row r="151" spans="1:15" s="62" customFormat="1" x14ac:dyDescent="0.25">
      <c r="A151" s="18">
        <f>A150+1</f>
        <v>2</v>
      </c>
      <c r="B151" s="80" t="s">
        <v>244</v>
      </c>
      <c r="C151" s="81" t="s">
        <v>245</v>
      </c>
      <c r="D151" s="82" t="s">
        <v>80</v>
      </c>
      <c r="E151" s="25" t="s">
        <v>607</v>
      </c>
      <c r="F151" s="25" t="s">
        <v>199</v>
      </c>
      <c r="G151" s="91" t="s">
        <v>101</v>
      </c>
      <c r="H151" s="30">
        <v>0.4</v>
      </c>
      <c r="I151" s="38">
        <f t="shared" si="15"/>
        <v>2960000</v>
      </c>
      <c r="J151" s="74">
        <v>1017597489</v>
      </c>
      <c r="K151" s="125" t="s">
        <v>322</v>
      </c>
      <c r="L151" s="125" t="s">
        <v>309</v>
      </c>
      <c r="M151" s="63"/>
      <c r="O151" s="63"/>
    </row>
    <row r="152" spans="1:15" s="62" customFormat="1" x14ac:dyDescent="0.25">
      <c r="A152" s="18">
        <f t="shared" ref="A152:A162" si="16">A151+1</f>
        <v>3</v>
      </c>
      <c r="B152" s="114" t="s">
        <v>246</v>
      </c>
      <c r="C152" s="81" t="s">
        <v>247</v>
      </c>
      <c r="D152" s="82" t="s">
        <v>218</v>
      </c>
      <c r="E152" s="25" t="s">
        <v>974</v>
      </c>
      <c r="F152" s="25" t="s">
        <v>243</v>
      </c>
      <c r="G152" s="92" t="s">
        <v>72</v>
      </c>
      <c r="H152" s="30">
        <v>0.4</v>
      </c>
      <c r="I152" s="38">
        <f t="shared" si="15"/>
        <v>2960000</v>
      </c>
      <c r="J152" s="120">
        <v>1017597501</v>
      </c>
      <c r="K152" s="106" t="s">
        <v>318</v>
      </c>
      <c r="L152" s="106" t="s">
        <v>309</v>
      </c>
      <c r="M152" s="63"/>
      <c r="O152" s="63"/>
    </row>
    <row r="153" spans="1:15" s="62" customFormat="1" x14ac:dyDescent="0.25">
      <c r="A153" s="18">
        <f t="shared" si="16"/>
        <v>4</v>
      </c>
      <c r="B153" s="88" t="s">
        <v>250</v>
      </c>
      <c r="C153" s="29" t="s">
        <v>251</v>
      </c>
      <c r="D153" s="89" t="s">
        <v>92</v>
      </c>
      <c r="E153" s="83" t="s">
        <v>967</v>
      </c>
      <c r="F153" s="95" t="s">
        <v>243</v>
      </c>
      <c r="G153" s="92" t="s">
        <v>73</v>
      </c>
      <c r="H153" s="30">
        <v>0.5</v>
      </c>
      <c r="I153" s="38">
        <f t="shared" si="15"/>
        <v>3700000</v>
      </c>
      <c r="J153" s="74" t="s">
        <v>608</v>
      </c>
      <c r="K153" s="127" t="s">
        <v>318</v>
      </c>
      <c r="L153" s="128" t="s">
        <v>309</v>
      </c>
      <c r="M153" s="63"/>
      <c r="O153" s="63"/>
    </row>
    <row r="154" spans="1:15" s="62" customFormat="1" x14ac:dyDescent="0.25">
      <c r="A154" s="18">
        <f t="shared" si="16"/>
        <v>5</v>
      </c>
      <c r="B154" s="88" t="s">
        <v>248</v>
      </c>
      <c r="C154" s="29" t="s">
        <v>249</v>
      </c>
      <c r="D154" s="89" t="s">
        <v>12</v>
      </c>
      <c r="E154" s="83" t="s">
        <v>979</v>
      </c>
      <c r="F154" s="95" t="s">
        <v>243</v>
      </c>
      <c r="G154" s="118" t="s">
        <v>72</v>
      </c>
      <c r="H154" s="40">
        <v>0.4</v>
      </c>
      <c r="I154" s="38">
        <f t="shared" si="15"/>
        <v>2960000</v>
      </c>
      <c r="J154" s="74">
        <v>1017597535</v>
      </c>
      <c r="K154" s="125" t="s">
        <v>303</v>
      </c>
      <c r="L154" s="125" t="s">
        <v>309</v>
      </c>
      <c r="M154" s="63"/>
      <c r="O154" s="63"/>
    </row>
    <row r="155" spans="1:15" s="62" customFormat="1" x14ac:dyDescent="0.25">
      <c r="A155" s="18">
        <f t="shared" si="16"/>
        <v>6</v>
      </c>
      <c r="B155" s="114" t="s">
        <v>498</v>
      </c>
      <c r="C155" s="81" t="s">
        <v>183</v>
      </c>
      <c r="D155" s="82" t="s">
        <v>499</v>
      </c>
      <c r="E155" s="25" t="s">
        <v>500</v>
      </c>
      <c r="F155" s="25" t="s">
        <v>501</v>
      </c>
      <c r="G155" s="118" t="s">
        <v>72</v>
      </c>
      <c r="H155" s="40">
        <v>0.4</v>
      </c>
      <c r="I155" s="38">
        <f t="shared" si="15"/>
        <v>2960000</v>
      </c>
      <c r="J155" s="74">
        <v>1017597486</v>
      </c>
      <c r="K155" s="125" t="s">
        <v>303</v>
      </c>
      <c r="L155" s="125" t="s">
        <v>309</v>
      </c>
      <c r="M155" s="63"/>
      <c r="O155" s="63"/>
    </row>
    <row r="156" spans="1:15" x14ac:dyDescent="0.25">
      <c r="A156" s="18">
        <f t="shared" si="16"/>
        <v>7</v>
      </c>
      <c r="B156" s="80" t="s">
        <v>609</v>
      </c>
      <c r="C156" s="81" t="s">
        <v>610</v>
      </c>
      <c r="D156" s="82" t="s">
        <v>154</v>
      </c>
      <c r="E156" s="25" t="s">
        <v>611</v>
      </c>
      <c r="F156" s="25" t="s">
        <v>612</v>
      </c>
      <c r="G156" s="92" t="s">
        <v>73</v>
      </c>
      <c r="H156" s="30">
        <v>0.5</v>
      </c>
      <c r="I156" s="38">
        <f t="shared" si="15"/>
        <v>3700000</v>
      </c>
      <c r="J156" s="74">
        <v>31310001482601</v>
      </c>
      <c r="K156" s="125" t="s">
        <v>323</v>
      </c>
      <c r="L156" s="125" t="s">
        <v>321</v>
      </c>
      <c r="M156" s="63"/>
    </row>
    <row r="157" spans="1:15" x14ac:dyDescent="0.25">
      <c r="A157" s="18">
        <f t="shared" si="16"/>
        <v>8</v>
      </c>
      <c r="B157" s="80" t="s">
        <v>613</v>
      </c>
      <c r="C157" s="81" t="s">
        <v>614</v>
      </c>
      <c r="D157" s="82" t="s">
        <v>17</v>
      </c>
      <c r="E157" s="25" t="s">
        <v>352</v>
      </c>
      <c r="F157" s="25" t="s">
        <v>612</v>
      </c>
      <c r="G157" s="118" t="s">
        <v>72</v>
      </c>
      <c r="H157" s="40">
        <v>0.4</v>
      </c>
      <c r="I157" s="38">
        <f t="shared" si="15"/>
        <v>2960000</v>
      </c>
      <c r="J157" s="74">
        <v>31310001467237</v>
      </c>
      <c r="K157" s="125" t="s">
        <v>323</v>
      </c>
      <c r="L157" s="125" t="s">
        <v>321</v>
      </c>
      <c r="M157" s="63"/>
    </row>
    <row r="158" spans="1:15" ht="22.5" x14ac:dyDescent="0.25">
      <c r="A158" s="18">
        <f t="shared" si="16"/>
        <v>9</v>
      </c>
      <c r="B158" s="97" t="s">
        <v>1252</v>
      </c>
      <c r="C158" s="98" t="s">
        <v>1253</v>
      </c>
      <c r="D158" s="99" t="s">
        <v>263</v>
      </c>
      <c r="E158" s="76" t="s">
        <v>1254</v>
      </c>
      <c r="F158" s="76" t="s">
        <v>747</v>
      </c>
      <c r="G158" s="92" t="s">
        <v>73</v>
      </c>
      <c r="H158" s="30">
        <v>0.5</v>
      </c>
      <c r="I158" s="159">
        <f t="shared" ref="I158" si="17">(18500000/10*2+19500000/10*2)*H158</f>
        <v>3800000</v>
      </c>
      <c r="J158" s="120">
        <v>31310001591729</v>
      </c>
      <c r="K158" s="106" t="s">
        <v>310</v>
      </c>
      <c r="L158" s="106" t="s">
        <v>1173</v>
      </c>
      <c r="M158" s="63"/>
    </row>
    <row r="159" spans="1:15" ht="22.5" x14ac:dyDescent="0.25">
      <c r="A159" s="18">
        <f t="shared" si="16"/>
        <v>10</v>
      </c>
      <c r="B159" s="97" t="s">
        <v>810</v>
      </c>
      <c r="C159" s="98" t="s">
        <v>549</v>
      </c>
      <c r="D159" s="99" t="s">
        <v>43</v>
      </c>
      <c r="E159" s="76" t="s">
        <v>1048</v>
      </c>
      <c r="F159" s="76" t="s">
        <v>747</v>
      </c>
      <c r="G159" s="92" t="s">
        <v>72</v>
      </c>
      <c r="H159" s="30">
        <v>0.4</v>
      </c>
      <c r="I159" s="159">
        <f t="shared" ref="I159:I162" si="18">(18500000/10*2+19500000/10*2)*H159</f>
        <v>3040000</v>
      </c>
      <c r="J159" s="120">
        <v>31310001591844</v>
      </c>
      <c r="K159" s="106" t="str">
        <f>VLOOKUP(B159,[1]TH_BIDV_VCB!$D$2:$M$181,9,0)</f>
        <v>BIDV</v>
      </c>
      <c r="L159" s="106" t="s">
        <v>1173</v>
      </c>
      <c r="M159" s="63"/>
    </row>
    <row r="160" spans="1:15" ht="22.5" x14ac:dyDescent="0.25">
      <c r="A160" s="18">
        <f t="shared" si="16"/>
        <v>11</v>
      </c>
      <c r="B160" s="114" t="s">
        <v>817</v>
      </c>
      <c r="C160" s="81" t="s">
        <v>954</v>
      </c>
      <c r="D160" s="82" t="s">
        <v>31</v>
      </c>
      <c r="E160" s="25" t="s">
        <v>1037</v>
      </c>
      <c r="F160" s="25" t="s">
        <v>741</v>
      </c>
      <c r="G160" s="92" t="s">
        <v>72</v>
      </c>
      <c r="H160" s="30">
        <v>0.4</v>
      </c>
      <c r="I160" s="159">
        <f t="shared" si="18"/>
        <v>3040000</v>
      </c>
      <c r="J160" s="120">
        <v>31310001592157</v>
      </c>
      <c r="K160" s="106" t="s">
        <v>310</v>
      </c>
      <c r="L160" s="106" t="s">
        <v>1173</v>
      </c>
      <c r="M160" s="63"/>
    </row>
    <row r="161" spans="1:15" ht="22.5" x14ac:dyDescent="0.25">
      <c r="A161" s="18">
        <f t="shared" si="16"/>
        <v>12</v>
      </c>
      <c r="B161" s="114" t="s">
        <v>818</v>
      </c>
      <c r="C161" s="81" t="s">
        <v>93</v>
      </c>
      <c r="D161" s="82" t="s">
        <v>660</v>
      </c>
      <c r="E161" s="25" t="s">
        <v>1041</v>
      </c>
      <c r="F161" s="25" t="s">
        <v>746</v>
      </c>
      <c r="G161" s="92" t="s">
        <v>72</v>
      </c>
      <c r="H161" s="30">
        <v>0.4</v>
      </c>
      <c r="I161" s="159">
        <f t="shared" si="18"/>
        <v>3040000</v>
      </c>
      <c r="J161" s="120">
        <v>31310001592759</v>
      </c>
      <c r="K161" s="106" t="s">
        <v>310</v>
      </c>
      <c r="L161" s="106" t="s">
        <v>1173</v>
      </c>
      <c r="M161" s="63"/>
    </row>
    <row r="162" spans="1:15" ht="22.5" x14ac:dyDescent="0.25">
      <c r="A162" s="18">
        <f t="shared" si="16"/>
        <v>13</v>
      </c>
      <c r="B162" s="97" t="s">
        <v>819</v>
      </c>
      <c r="C162" s="98" t="s">
        <v>1046</v>
      </c>
      <c r="D162" s="99" t="s">
        <v>43</v>
      </c>
      <c r="E162" s="76" t="s">
        <v>1047</v>
      </c>
      <c r="F162" s="76" t="s">
        <v>746</v>
      </c>
      <c r="G162" s="91" t="s">
        <v>101</v>
      </c>
      <c r="H162" s="30">
        <v>0.4</v>
      </c>
      <c r="I162" s="159">
        <f t="shared" si="18"/>
        <v>3040000</v>
      </c>
      <c r="J162" s="120">
        <v>31310001592856</v>
      </c>
      <c r="K162" s="106" t="str">
        <f>VLOOKUP(B162,[1]TH_BIDV_VCB!$D$2:$M$181,9,0)</f>
        <v>BIDV</v>
      </c>
      <c r="L162" s="106" t="s">
        <v>1173</v>
      </c>
      <c r="M162" s="63"/>
    </row>
    <row r="163" spans="1:15" x14ac:dyDescent="0.25">
      <c r="A163" s="18"/>
      <c r="B163" s="5"/>
      <c r="C163" s="72" t="s">
        <v>97</v>
      </c>
      <c r="D163" s="46">
        <f>A162</f>
        <v>13</v>
      </c>
      <c r="E163" s="24"/>
      <c r="F163" s="102"/>
      <c r="G163" s="110"/>
      <c r="H163" s="41"/>
      <c r="I163" s="71">
        <f>SUM(I150:I162)</f>
        <v>41860000</v>
      </c>
      <c r="J163" s="74"/>
      <c r="K163" s="125"/>
      <c r="L163" s="125"/>
      <c r="M163" s="63"/>
    </row>
    <row r="164" spans="1:15" s="62" customFormat="1" x14ac:dyDescent="0.25">
      <c r="A164" s="4" t="s">
        <v>59</v>
      </c>
      <c r="B164" s="5" t="s">
        <v>46</v>
      </c>
      <c r="C164" s="45"/>
      <c r="D164" s="90"/>
      <c r="E164" s="23"/>
      <c r="F164" s="95"/>
      <c r="G164" s="92"/>
      <c r="H164" s="39"/>
      <c r="I164" s="70"/>
      <c r="J164" s="74"/>
      <c r="K164" s="125"/>
      <c r="L164" s="125"/>
      <c r="M164" s="63"/>
      <c r="O164" s="63"/>
    </row>
    <row r="165" spans="1:15" x14ac:dyDescent="0.25">
      <c r="A165" s="18">
        <v>1</v>
      </c>
      <c r="B165" s="18" t="s">
        <v>206</v>
      </c>
      <c r="C165" s="45" t="s">
        <v>207</v>
      </c>
      <c r="D165" s="90" t="s">
        <v>68</v>
      </c>
      <c r="E165" s="95" t="s">
        <v>960</v>
      </c>
      <c r="F165" s="95" t="s">
        <v>208</v>
      </c>
      <c r="G165" s="92" t="s">
        <v>72</v>
      </c>
      <c r="H165" s="30">
        <v>0.4</v>
      </c>
      <c r="I165" s="38">
        <f t="shared" ref="I165:I197" si="19">18500000/10*4*H165</f>
        <v>2960000</v>
      </c>
      <c r="J165" s="152">
        <v>1017333656</v>
      </c>
      <c r="K165" s="125" t="s">
        <v>303</v>
      </c>
      <c r="L165" s="128" t="s">
        <v>1154</v>
      </c>
      <c r="M165" s="84"/>
      <c r="N165" s="85"/>
      <c r="O165" s="84"/>
    </row>
    <row r="166" spans="1:15" x14ac:dyDescent="0.25">
      <c r="A166" s="18">
        <f>A165+1</f>
        <v>2</v>
      </c>
      <c r="B166" s="80" t="s">
        <v>615</v>
      </c>
      <c r="C166" s="81" t="s">
        <v>616</v>
      </c>
      <c r="D166" s="82" t="s">
        <v>19</v>
      </c>
      <c r="E166" s="25" t="s">
        <v>617</v>
      </c>
      <c r="F166" s="25" t="s">
        <v>208</v>
      </c>
      <c r="G166" s="118" t="s">
        <v>73</v>
      </c>
      <c r="H166" s="30">
        <v>0.5</v>
      </c>
      <c r="I166" s="38">
        <f t="shared" si="19"/>
        <v>3700000</v>
      </c>
      <c r="J166" s="74" t="s">
        <v>618</v>
      </c>
      <c r="K166" s="127" t="s">
        <v>318</v>
      </c>
      <c r="L166" s="128" t="s">
        <v>309</v>
      </c>
      <c r="M166" s="63"/>
    </row>
    <row r="167" spans="1:15" s="84" customFormat="1" ht="30" x14ac:dyDescent="0.25">
      <c r="A167" s="18">
        <f t="shared" ref="A167:A214" si="20">A166+1</f>
        <v>3</v>
      </c>
      <c r="B167" s="88" t="s">
        <v>209</v>
      </c>
      <c r="C167" s="29" t="s">
        <v>210</v>
      </c>
      <c r="D167" s="89" t="s">
        <v>4</v>
      </c>
      <c r="E167" s="83" t="s">
        <v>978</v>
      </c>
      <c r="F167" s="95" t="s">
        <v>211</v>
      </c>
      <c r="G167" s="91" t="s">
        <v>1230</v>
      </c>
      <c r="H167" s="30">
        <v>0.5</v>
      </c>
      <c r="I167" s="38">
        <f t="shared" si="19"/>
        <v>3700000</v>
      </c>
      <c r="J167" s="74" t="s">
        <v>306</v>
      </c>
      <c r="K167" s="125" t="s">
        <v>303</v>
      </c>
      <c r="L167" s="125" t="s">
        <v>313</v>
      </c>
      <c r="M167" s="63"/>
      <c r="N167" s="62"/>
      <c r="O167" s="63"/>
    </row>
    <row r="168" spans="1:15" ht="30" x14ac:dyDescent="0.25">
      <c r="A168" s="18">
        <f t="shared" si="20"/>
        <v>4</v>
      </c>
      <c r="B168" s="97" t="s">
        <v>827</v>
      </c>
      <c r="C168" s="98" t="s">
        <v>992</v>
      </c>
      <c r="D168" s="99" t="s">
        <v>80</v>
      </c>
      <c r="E168" s="76" t="s">
        <v>969</v>
      </c>
      <c r="F168" s="76" t="s">
        <v>192</v>
      </c>
      <c r="G168" s="91" t="s">
        <v>1229</v>
      </c>
      <c r="H168" s="30">
        <v>0.5</v>
      </c>
      <c r="I168" s="38">
        <f t="shared" si="19"/>
        <v>3700000</v>
      </c>
      <c r="J168" s="74">
        <v>1017597463</v>
      </c>
      <c r="K168" s="125" t="s">
        <v>303</v>
      </c>
      <c r="L168" s="125" t="s">
        <v>313</v>
      </c>
      <c r="M168" s="63"/>
    </row>
    <row r="169" spans="1:15" x14ac:dyDescent="0.25">
      <c r="A169" s="18">
        <f t="shared" si="20"/>
        <v>5</v>
      </c>
      <c r="B169" s="78" t="s">
        <v>506</v>
      </c>
      <c r="C169" s="44" t="s">
        <v>507</v>
      </c>
      <c r="D169" s="79" t="s">
        <v>184</v>
      </c>
      <c r="E169" s="25" t="s">
        <v>508</v>
      </c>
      <c r="F169" s="95" t="s">
        <v>240</v>
      </c>
      <c r="G169" s="91" t="s">
        <v>101</v>
      </c>
      <c r="H169" s="30">
        <v>0.4</v>
      </c>
      <c r="I169" s="38">
        <f t="shared" si="19"/>
        <v>2960000</v>
      </c>
      <c r="J169" s="74">
        <v>1017333162</v>
      </c>
      <c r="K169" s="125" t="s">
        <v>303</v>
      </c>
      <c r="L169" s="125" t="s">
        <v>309</v>
      </c>
      <c r="M169" s="63" t="s">
        <v>1216</v>
      </c>
    </row>
    <row r="170" spans="1:15" x14ac:dyDescent="0.25">
      <c r="A170" s="18">
        <f t="shared" si="20"/>
        <v>6</v>
      </c>
      <c r="B170" s="88" t="s">
        <v>172</v>
      </c>
      <c r="C170" s="29" t="s">
        <v>203</v>
      </c>
      <c r="D170" s="89" t="s">
        <v>204</v>
      </c>
      <c r="E170" s="83" t="s">
        <v>505</v>
      </c>
      <c r="F170" s="95" t="s">
        <v>205</v>
      </c>
      <c r="G170" s="91" t="s">
        <v>101</v>
      </c>
      <c r="H170" s="30">
        <v>0.4</v>
      </c>
      <c r="I170" s="38">
        <f t="shared" si="19"/>
        <v>2960000</v>
      </c>
      <c r="J170" s="74" t="s">
        <v>619</v>
      </c>
      <c r="K170" s="127" t="s">
        <v>318</v>
      </c>
      <c r="L170" s="128" t="s">
        <v>309</v>
      </c>
      <c r="M170" s="63"/>
    </row>
    <row r="171" spans="1:15" x14ac:dyDescent="0.25">
      <c r="A171" s="18">
        <f t="shared" si="20"/>
        <v>7</v>
      </c>
      <c r="B171" s="88" t="s">
        <v>252</v>
      </c>
      <c r="C171" s="29" t="s">
        <v>253</v>
      </c>
      <c r="D171" s="89" t="s">
        <v>125</v>
      </c>
      <c r="E171" s="83" t="s">
        <v>980</v>
      </c>
      <c r="F171" s="95" t="s">
        <v>202</v>
      </c>
      <c r="G171" s="92" t="s">
        <v>72</v>
      </c>
      <c r="H171" s="30">
        <v>0.4</v>
      </c>
      <c r="I171" s="38">
        <f t="shared" si="19"/>
        <v>2960000</v>
      </c>
      <c r="J171" s="74">
        <v>1017515381</v>
      </c>
      <c r="K171" s="125" t="s">
        <v>318</v>
      </c>
      <c r="L171" s="125" t="s">
        <v>309</v>
      </c>
      <c r="M171" s="63"/>
    </row>
    <row r="172" spans="1:15" x14ac:dyDescent="0.25">
      <c r="A172" s="18">
        <f t="shared" si="20"/>
        <v>8</v>
      </c>
      <c r="B172" s="88" t="s">
        <v>201</v>
      </c>
      <c r="C172" s="29" t="s">
        <v>9</v>
      </c>
      <c r="D172" s="89" t="s">
        <v>71</v>
      </c>
      <c r="E172" s="83" t="s">
        <v>982</v>
      </c>
      <c r="F172" s="95" t="s">
        <v>202</v>
      </c>
      <c r="G172" s="91" t="s">
        <v>150</v>
      </c>
      <c r="H172" s="30">
        <v>0.5</v>
      </c>
      <c r="I172" s="38">
        <f t="shared" si="19"/>
        <v>3700000</v>
      </c>
      <c r="J172" s="74">
        <v>1017333634</v>
      </c>
      <c r="K172" s="125" t="s">
        <v>318</v>
      </c>
      <c r="L172" s="125" t="s">
        <v>309</v>
      </c>
      <c r="M172" s="63"/>
    </row>
    <row r="173" spans="1:15" x14ac:dyDescent="0.25">
      <c r="A173" s="18">
        <f t="shared" si="20"/>
        <v>9</v>
      </c>
      <c r="B173" s="88" t="s">
        <v>212</v>
      </c>
      <c r="C173" s="29" t="s">
        <v>180</v>
      </c>
      <c r="D173" s="89" t="s">
        <v>89</v>
      </c>
      <c r="E173" s="83" t="s">
        <v>593</v>
      </c>
      <c r="F173" s="95" t="s">
        <v>202</v>
      </c>
      <c r="G173" s="92" t="s">
        <v>73</v>
      </c>
      <c r="H173" s="30">
        <v>0.5</v>
      </c>
      <c r="I173" s="38">
        <f t="shared" si="19"/>
        <v>3700000</v>
      </c>
      <c r="J173" s="74">
        <v>1017333759</v>
      </c>
      <c r="K173" s="125" t="s">
        <v>318</v>
      </c>
      <c r="L173" s="125" t="s">
        <v>309</v>
      </c>
      <c r="M173" s="63"/>
    </row>
    <row r="174" spans="1:15" s="62" customFormat="1" ht="60" x14ac:dyDescent="0.25">
      <c r="A174" s="18">
        <f t="shared" si="20"/>
        <v>10</v>
      </c>
      <c r="B174" s="80" t="s">
        <v>241</v>
      </c>
      <c r="C174" s="81" t="s">
        <v>242</v>
      </c>
      <c r="D174" s="82" t="s">
        <v>14</v>
      </c>
      <c r="E174" s="25" t="s">
        <v>620</v>
      </c>
      <c r="F174" s="25" t="s">
        <v>239</v>
      </c>
      <c r="G174" s="91" t="s">
        <v>621</v>
      </c>
      <c r="H174" s="30">
        <v>0.4</v>
      </c>
      <c r="I174" s="38">
        <f t="shared" si="19"/>
        <v>2960000</v>
      </c>
      <c r="J174" s="74">
        <v>1017334671</v>
      </c>
      <c r="K174" s="125" t="s">
        <v>318</v>
      </c>
      <c r="L174" s="125" t="s">
        <v>309</v>
      </c>
      <c r="M174" s="63"/>
      <c r="O174" s="63"/>
    </row>
    <row r="175" spans="1:15" s="62" customFormat="1" ht="30" x14ac:dyDescent="0.25">
      <c r="A175" s="18">
        <f t="shared" si="20"/>
        <v>11</v>
      </c>
      <c r="B175" s="78" t="s">
        <v>403</v>
      </c>
      <c r="C175" s="44" t="s">
        <v>126</v>
      </c>
      <c r="D175" s="79" t="s">
        <v>404</v>
      </c>
      <c r="E175" s="83" t="s">
        <v>405</v>
      </c>
      <c r="F175" s="25" t="s">
        <v>695</v>
      </c>
      <c r="G175" s="141" t="s">
        <v>1231</v>
      </c>
      <c r="H175" s="30">
        <v>0.5</v>
      </c>
      <c r="I175" s="38">
        <f t="shared" si="19"/>
        <v>3700000</v>
      </c>
      <c r="J175" s="73">
        <v>31310001461026</v>
      </c>
      <c r="K175" s="126" t="s">
        <v>310</v>
      </c>
      <c r="L175" s="126" t="s">
        <v>311</v>
      </c>
      <c r="M175" s="63"/>
      <c r="O175" s="63"/>
    </row>
    <row r="176" spans="1:15" s="62" customFormat="1" x14ac:dyDescent="0.25">
      <c r="A176" s="18">
        <f t="shared" si="20"/>
        <v>12</v>
      </c>
      <c r="B176" s="78" t="s">
        <v>396</v>
      </c>
      <c r="C176" s="44" t="s">
        <v>397</v>
      </c>
      <c r="D176" s="79" t="s">
        <v>43</v>
      </c>
      <c r="E176" s="83" t="s">
        <v>398</v>
      </c>
      <c r="F176" s="25" t="s">
        <v>695</v>
      </c>
      <c r="G176" s="118" t="s">
        <v>73</v>
      </c>
      <c r="H176" s="30">
        <v>0.5</v>
      </c>
      <c r="I176" s="38">
        <f t="shared" si="19"/>
        <v>3700000</v>
      </c>
      <c r="J176" s="73">
        <v>31310001460759</v>
      </c>
      <c r="K176" s="126" t="s">
        <v>310</v>
      </c>
      <c r="L176" s="126" t="s">
        <v>311</v>
      </c>
      <c r="M176" s="63"/>
      <c r="O176" s="63"/>
    </row>
    <row r="177" spans="1:15" s="62" customFormat="1" x14ac:dyDescent="0.25">
      <c r="A177" s="18">
        <f t="shared" si="20"/>
        <v>13</v>
      </c>
      <c r="B177" s="78" t="s">
        <v>516</v>
      </c>
      <c r="C177" s="44" t="s">
        <v>517</v>
      </c>
      <c r="D177" s="79" t="s">
        <v>27</v>
      </c>
      <c r="E177" s="25" t="s">
        <v>518</v>
      </c>
      <c r="F177" s="25" t="s">
        <v>695</v>
      </c>
      <c r="G177" s="141" t="s">
        <v>104</v>
      </c>
      <c r="H177" s="40">
        <v>0.4</v>
      </c>
      <c r="I177" s="38">
        <f t="shared" si="19"/>
        <v>2960000</v>
      </c>
      <c r="J177" s="74">
        <v>31310001474699</v>
      </c>
      <c r="K177" s="135" t="s">
        <v>310</v>
      </c>
      <c r="L177" s="128" t="s">
        <v>311</v>
      </c>
      <c r="M177" s="63"/>
      <c r="O177" s="63"/>
    </row>
    <row r="178" spans="1:15" s="62" customFormat="1" x14ac:dyDescent="0.25">
      <c r="A178" s="18">
        <f t="shared" si="20"/>
        <v>14</v>
      </c>
      <c r="B178" s="78" t="s">
        <v>523</v>
      </c>
      <c r="C178" s="44" t="s">
        <v>524</v>
      </c>
      <c r="D178" s="79" t="s">
        <v>12</v>
      </c>
      <c r="E178" s="25" t="s">
        <v>395</v>
      </c>
      <c r="F178" s="25" t="s">
        <v>695</v>
      </c>
      <c r="G178" s="141" t="s">
        <v>101</v>
      </c>
      <c r="H178" s="40">
        <v>0.4</v>
      </c>
      <c r="I178" s="38">
        <f t="shared" si="19"/>
        <v>2960000</v>
      </c>
      <c r="J178" s="74">
        <v>31310001491281</v>
      </c>
      <c r="K178" s="135" t="s">
        <v>310</v>
      </c>
      <c r="L178" s="128" t="s">
        <v>311</v>
      </c>
      <c r="M178" s="63"/>
      <c r="O178" s="63"/>
    </row>
    <row r="179" spans="1:15" s="62" customFormat="1" x14ac:dyDescent="0.25">
      <c r="A179" s="18">
        <f t="shared" si="20"/>
        <v>15</v>
      </c>
      <c r="B179" s="78" t="s">
        <v>509</v>
      </c>
      <c r="C179" s="44" t="s">
        <v>510</v>
      </c>
      <c r="D179" s="79" t="s">
        <v>109</v>
      </c>
      <c r="E179" s="25" t="s">
        <v>511</v>
      </c>
      <c r="F179" s="25" t="s">
        <v>695</v>
      </c>
      <c r="G179" s="92" t="s">
        <v>72</v>
      </c>
      <c r="H179" s="30">
        <v>0.4</v>
      </c>
      <c r="I179" s="38">
        <f t="shared" si="19"/>
        <v>2960000</v>
      </c>
      <c r="J179" s="73">
        <v>31310001469905</v>
      </c>
      <c r="K179" s="126" t="s">
        <v>310</v>
      </c>
      <c r="L179" s="126" t="s">
        <v>311</v>
      </c>
      <c r="M179" s="63"/>
      <c r="O179" s="63"/>
    </row>
    <row r="180" spans="1:15" s="62" customFormat="1" x14ac:dyDescent="0.25">
      <c r="A180" s="18">
        <f t="shared" si="20"/>
        <v>16</v>
      </c>
      <c r="B180" s="78" t="s">
        <v>521</v>
      </c>
      <c r="C180" s="44" t="s">
        <v>522</v>
      </c>
      <c r="D180" s="79" t="s">
        <v>85</v>
      </c>
      <c r="E180" s="25" t="s">
        <v>356</v>
      </c>
      <c r="F180" s="25" t="s">
        <v>695</v>
      </c>
      <c r="G180" s="141" t="s">
        <v>101</v>
      </c>
      <c r="H180" s="40">
        <v>0.4</v>
      </c>
      <c r="I180" s="38">
        <f t="shared" si="19"/>
        <v>2960000</v>
      </c>
      <c r="J180" s="74">
        <v>31310001491926</v>
      </c>
      <c r="K180" s="135" t="s">
        <v>310</v>
      </c>
      <c r="L180" s="128" t="s">
        <v>311</v>
      </c>
      <c r="M180" s="63"/>
      <c r="O180" s="63"/>
    </row>
    <row r="181" spans="1:15" s="62" customFormat="1" x14ac:dyDescent="0.25">
      <c r="A181" s="18">
        <f t="shared" si="20"/>
        <v>17</v>
      </c>
      <c r="B181" s="78" t="s">
        <v>399</v>
      </c>
      <c r="C181" s="44" t="s">
        <v>400</v>
      </c>
      <c r="D181" s="79" t="s">
        <v>401</v>
      </c>
      <c r="E181" s="83" t="s">
        <v>402</v>
      </c>
      <c r="F181" s="25" t="s">
        <v>692</v>
      </c>
      <c r="G181" s="118" t="s">
        <v>73</v>
      </c>
      <c r="H181" s="30">
        <v>0.5</v>
      </c>
      <c r="I181" s="38">
        <f t="shared" si="19"/>
        <v>3700000</v>
      </c>
      <c r="J181" s="73">
        <v>31310001462162</v>
      </c>
      <c r="K181" s="126" t="s">
        <v>310</v>
      </c>
      <c r="L181" s="126" t="s">
        <v>311</v>
      </c>
      <c r="M181" s="63"/>
      <c r="O181" s="63"/>
    </row>
    <row r="182" spans="1:15" s="62" customFormat="1" x14ac:dyDescent="0.25">
      <c r="A182" s="18">
        <f t="shared" si="20"/>
        <v>18</v>
      </c>
      <c r="B182" s="78" t="s">
        <v>519</v>
      </c>
      <c r="C182" s="44" t="s">
        <v>182</v>
      </c>
      <c r="D182" s="79" t="s">
        <v>16</v>
      </c>
      <c r="E182" s="25" t="s">
        <v>520</v>
      </c>
      <c r="F182" s="25" t="s">
        <v>696</v>
      </c>
      <c r="G182" s="141" t="s">
        <v>101</v>
      </c>
      <c r="H182" s="40">
        <v>0.4</v>
      </c>
      <c r="I182" s="38">
        <f t="shared" si="19"/>
        <v>2960000</v>
      </c>
      <c r="J182" s="73">
        <v>31310001490622</v>
      </c>
      <c r="K182" s="126" t="s">
        <v>310</v>
      </c>
      <c r="L182" s="126" t="s">
        <v>311</v>
      </c>
      <c r="M182" s="63"/>
      <c r="O182" s="63"/>
    </row>
    <row r="183" spans="1:15" s="62" customFormat="1" x14ac:dyDescent="0.25">
      <c r="A183" s="18">
        <f t="shared" si="20"/>
        <v>19</v>
      </c>
      <c r="B183" s="78" t="s">
        <v>410</v>
      </c>
      <c r="C183" s="44" t="s">
        <v>411</v>
      </c>
      <c r="D183" s="79" t="s">
        <v>68</v>
      </c>
      <c r="E183" s="83" t="s">
        <v>412</v>
      </c>
      <c r="F183" s="25" t="s">
        <v>686</v>
      </c>
      <c r="G183" s="141" t="s">
        <v>101</v>
      </c>
      <c r="H183" s="40">
        <v>0.4</v>
      </c>
      <c r="I183" s="38">
        <f t="shared" si="19"/>
        <v>2960000</v>
      </c>
      <c r="J183" s="73">
        <v>31310001461415</v>
      </c>
      <c r="K183" s="126" t="s">
        <v>310</v>
      </c>
      <c r="L183" s="126" t="s">
        <v>311</v>
      </c>
      <c r="M183" s="63"/>
      <c r="O183" s="63"/>
    </row>
    <row r="184" spans="1:15" s="62" customFormat="1" x14ac:dyDescent="0.25">
      <c r="A184" s="18">
        <f t="shared" si="20"/>
        <v>20</v>
      </c>
      <c r="B184" s="97" t="s">
        <v>513</v>
      </c>
      <c r="C184" s="98" t="s">
        <v>514</v>
      </c>
      <c r="D184" s="99" t="s">
        <v>80</v>
      </c>
      <c r="E184" s="76" t="s">
        <v>515</v>
      </c>
      <c r="F184" s="76" t="s">
        <v>678</v>
      </c>
      <c r="G184" s="92" t="s">
        <v>72</v>
      </c>
      <c r="H184" s="30">
        <v>0.4</v>
      </c>
      <c r="I184" s="38">
        <f t="shared" si="19"/>
        <v>2960000</v>
      </c>
      <c r="J184" s="73">
        <v>31310001486302</v>
      </c>
      <c r="K184" s="126" t="s">
        <v>310</v>
      </c>
      <c r="L184" s="126" t="s">
        <v>311</v>
      </c>
      <c r="M184" s="63"/>
      <c r="O184" s="63"/>
    </row>
    <row r="185" spans="1:15" s="62" customFormat="1" ht="30" x14ac:dyDescent="0.25">
      <c r="A185" s="18">
        <f t="shared" si="20"/>
        <v>21</v>
      </c>
      <c r="B185" s="80" t="s">
        <v>622</v>
      </c>
      <c r="C185" s="81" t="s">
        <v>623</v>
      </c>
      <c r="D185" s="82" t="s">
        <v>14</v>
      </c>
      <c r="E185" s="25" t="s">
        <v>624</v>
      </c>
      <c r="F185" s="25" t="s">
        <v>667</v>
      </c>
      <c r="G185" s="141" t="s">
        <v>1232</v>
      </c>
      <c r="H185" s="30">
        <v>0.5</v>
      </c>
      <c r="I185" s="38">
        <f t="shared" si="19"/>
        <v>3700000</v>
      </c>
      <c r="J185" s="73">
        <v>31310001476190</v>
      </c>
      <c r="K185" s="126" t="s">
        <v>310</v>
      </c>
      <c r="L185" s="126" t="s">
        <v>311</v>
      </c>
      <c r="M185" s="63"/>
      <c r="O185" s="63"/>
    </row>
    <row r="186" spans="1:15" s="62" customFormat="1" x14ac:dyDescent="0.25">
      <c r="A186" s="18">
        <f t="shared" si="20"/>
        <v>22</v>
      </c>
      <c r="B186" s="80" t="s">
        <v>530</v>
      </c>
      <c r="C186" s="81" t="s">
        <v>24</v>
      </c>
      <c r="D186" s="82" t="s">
        <v>107</v>
      </c>
      <c r="E186" s="25" t="s">
        <v>531</v>
      </c>
      <c r="F186" s="25" t="s">
        <v>667</v>
      </c>
      <c r="G186" s="92" t="s">
        <v>72</v>
      </c>
      <c r="H186" s="30">
        <v>0.4</v>
      </c>
      <c r="I186" s="38">
        <f t="shared" si="19"/>
        <v>2960000</v>
      </c>
      <c r="J186" s="73">
        <v>31310001486542</v>
      </c>
      <c r="K186" s="126" t="s">
        <v>310</v>
      </c>
      <c r="L186" s="126" t="s">
        <v>311</v>
      </c>
      <c r="M186" s="63"/>
      <c r="O186" s="63"/>
    </row>
    <row r="187" spans="1:15" s="62" customFormat="1" x14ac:dyDescent="0.25">
      <c r="A187" s="18">
        <f t="shared" si="20"/>
        <v>23</v>
      </c>
      <c r="B187" s="78" t="s">
        <v>512</v>
      </c>
      <c r="C187" s="44" t="s">
        <v>51</v>
      </c>
      <c r="D187" s="79" t="s">
        <v>168</v>
      </c>
      <c r="E187" s="25" t="s">
        <v>459</v>
      </c>
      <c r="F187" s="25" t="s">
        <v>667</v>
      </c>
      <c r="G187" s="92" t="s">
        <v>72</v>
      </c>
      <c r="H187" s="30">
        <v>0.4</v>
      </c>
      <c r="I187" s="38">
        <f t="shared" si="19"/>
        <v>2960000</v>
      </c>
      <c r="J187" s="73">
        <v>31310001469543</v>
      </c>
      <c r="K187" s="126" t="s">
        <v>310</v>
      </c>
      <c r="L187" s="126" t="s">
        <v>311</v>
      </c>
      <c r="M187" s="63"/>
      <c r="O187" s="63"/>
    </row>
    <row r="188" spans="1:15" s="62" customFormat="1" x14ac:dyDescent="0.25">
      <c r="A188" s="18">
        <f t="shared" si="20"/>
        <v>24</v>
      </c>
      <c r="B188" s="80" t="s">
        <v>628</v>
      </c>
      <c r="C188" s="81" t="s">
        <v>37</v>
      </c>
      <c r="D188" s="82" t="s">
        <v>4</v>
      </c>
      <c r="E188" s="25" t="s">
        <v>412</v>
      </c>
      <c r="F188" s="25" t="s">
        <v>667</v>
      </c>
      <c r="G188" s="141" t="s">
        <v>101</v>
      </c>
      <c r="H188" s="40">
        <v>0.4</v>
      </c>
      <c r="I188" s="38">
        <f t="shared" si="19"/>
        <v>2960000</v>
      </c>
      <c r="J188" s="74">
        <v>31310001484652</v>
      </c>
      <c r="K188" s="135" t="s">
        <v>310</v>
      </c>
      <c r="L188" s="128" t="s">
        <v>311</v>
      </c>
      <c r="M188" s="63"/>
      <c r="O188" s="63"/>
    </row>
    <row r="189" spans="1:15" s="62" customFormat="1" x14ac:dyDescent="0.25">
      <c r="A189" s="18">
        <f t="shared" si="20"/>
        <v>25</v>
      </c>
      <c r="B189" s="80" t="s">
        <v>625</v>
      </c>
      <c r="C189" s="81" t="s">
        <v>626</v>
      </c>
      <c r="D189" s="82" t="s">
        <v>502</v>
      </c>
      <c r="E189" s="25" t="s">
        <v>627</v>
      </c>
      <c r="F189" s="25" t="s">
        <v>677</v>
      </c>
      <c r="G189" s="141" t="s">
        <v>101</v>
      </c>
      <c r="H189" s="40">
        <v>0.4</v>
      </c>
      <c r="I189" s="38">
        <f t="shared" si="19"/>
        <v>2960000</v>
      </c>
      <c r="J189" s="73">
        <v>31310001469765</v>
      </c>
      <c r="K189" s="126" t="s">
        <v>310</v>
      </c>
      <c r="L189" s="126" t="s">
        <v>311</v>
      </c>
      <c r="M189" s="63"/>
      <c r="O189" s="63"/>
    </row>
    <row r="190" spans="1:15" s="62" customFormat="1" x14ac:dyDescent="0.25">
      <c r="A190" s="18">
        <f t="shared" si="20"/>
        <v>26</v>
      </c>
      <c r="B190" s="78" t="s">
        <v>406</v>
      </c>
      <c r="C190" s="44" t="s">
        <v>126</v>
      </c>
      <c r="D190" s="79" t="s">
        <v>407</v>
      </c>
      <c r="E190" s="83" t="s">
        <v>408</v>
      </c>
      <c r="F190" s="25" t="s">
        <v>681</v>
      </c>
      <c r="G190" s="118" t="s">
        <v>73</v>
      </c>
      <c r="H190" s="30">
        <v>0.5</v>
      </c>
      <c r="I190" s="38">
        <f t="shared" si="19"/>
        <v>3700000</v>
      </c>
      <c r="J190" s="73">
        <v>31310001461035</v>
      </c>
      <c r="K190" s="126" t="s">
        <v>310</v>
      </c>
      <c r="L190" s="126" t="s">
        <v>311</v>
      </c>
      <c r="M190" s="63"/>
      <c r="O190" s="63"/>
    </row>
    <row r="191" spans="1:15" s="62" customFormat="1" x14ac:dyDescent="0.25">
      <c r="A191" s="18">
        <f t="shared" si="20"/>
        <v>27</v>
      </c>
      <c r="B191" s="114" t="s">
        <v>629</v>
      </c>
      <c r="C191" s="81" t="s">
        <v>630</v>
      </c>
      <c r="D191" s="82" t="s">
        <v>69</v>
      </c>
      <c r="E191" s="25" t="s">
        <v>631</v>
      </c>
      <c r="F191" s="25" t="s">
        <v>681</v>
      </c>
      <c r="G191" s="141" t="s">
        <v>101</v>
      </c>
      <c r="H191" s="40">
        <v>0.4</v>
      </c>
      <c r="I191" s="38">
        <f t="shared" si="19"/>
        <v>2960000</v>
      </c>
      <c r="J191" s="73">
        <v>31310001470183</v>
      </c>
      <c r="K191" s="126" t="s">
        <v>310</v>
      </c>
      <c r="L191" s="126" t="s">
        <v>311</v>
      </c>
      <c r="M191" s="63"/>
      <c r="O191" s="63"/>
    </row>
    <row r="192" spans="1:15" s="62" customFormat="1" x14ac:dyDescent="0.25">
      <c r="A192" s="18">
        <f t="shared" si="20"/>
        <v>28</v>
      </c>
      <c r="B192" s="114" t="s">
        <v>632</v>
      </c>
      <c r="C192" s="81" t="s">
        <v>633</v>
      </c>
      <c r="D192" s="82" t="s">
        <v>140</v>
      </c>
      <c r="E192" s="25" t="s">
        <v>634</v>
      </c>
      <c r="F192" s="25" t="s">
        <v>681</v>
      </c>
      <c r="G192" s="92" t="s">
        <v>72</v>
      </c>
      <c r="H192" s="30">
        <v>0.4</v>
      </c>
      <c r="I192" s="38">
        <f t="shared" si="19"/>
        <v>2960000</v>
      </c>
      <c r="J192" s="73">
        <v>31310001492123</v>
      </c>
      <c r="K192" s="126" t="s">
        <v>310</v>
      </c>
      <c r="L192" s="126" t="s">
        <v>311</v>
      </c>
    </row>
    <row r="193" spans="1:15" s="62" customFormat="1" x14ac:dyDescent="0.25">
      <c r="A193" s="18">
        <f t="shared" si="20"/>
        <v>29</v>
      </c>
      <c r="B193" s="80" t="s">
        <v>701</v>
      </c>
      <c r="C193" s="81" t="s">
        <v>9</v>
      </c>
      <c r="D193" s="82" t="s">
        <v>1032</v>
      </c>
      <c r="E193" s="25" t="s">
        <v>1011</v>
      </c>
      <c r="F193" s="25" t="s">
        <v>681</v>
      </c>
      <c r="G193" s="92" t="s">
        <v>72</v>
      </c>
      <c r="H193" s="30">
        <v>0.4</v>
      </c>
      <c r="I193" s="38">
        <f t="shared" si="19"/>
        <v>2960000</v>
      </c>
      <c r="J193" s="73">
        <v>31310001489277</v>
      </c>
      <c r="K193" s="126" t="s">
        <v>310</v>
      </c>
      <c r="L193" s="126" t="s">
        <v>311</v>
      </c>
      <c r="M193" s="63"/>
      <c r="O193" s="63"/>
    </row>
    <row r="194" spans="1:15" s="62" customFormat="1" x14ac:dyDescent="0.25">
      <c r="A194" s="18">
        <f t="shared" si="20"/>
        <v>30</v>
      </c>
      <c r="B194" s="97" t="s">
        <v>717</v>
      </c>
      <c r="C194" s="98" t="s">
        <v>917</v>
      </c>
      <c r="D194" s="99" t="s">
        <v>181</v>
      </c>
      <c r="E194" s="76" t="s">
        <v>1007</v>
      </c>
      <c r="F194" s="76" t="s">
        <v>676</v>
      </c>
      <c r="G194" s="118" t="s">
        <v>73</v>
      </c>
      <c r="H194" s="30">
        <v>0.5</v>
      </c>
      <c r="I194" s="38">
        <f t="shared" si="19"/>
        <v>3700000</v>
      </c>
      <c r="J194" s="73">
        <v>31310001490312</v>
      </c>
      <c r="K194" s="126" t="s">
        <v>310</v>
      </c>
      <c r="L194" s="126" t="s">
        <v>311</v>
      </c>
      <c r="M194" s="63"/>
      <c r="O194" s="63"/>
    </row>
    <row r="195" spans="1:15" s="62" customFormat="1" x14ac:dyDescent="0.25">
      <c r="A195" s="18">
        <f t="shared" si="20"/>
        <v>31</v>
      </c>
      <c r="B195" s="78" t="s">
        <v>525</v>
      </c>
      <c r="C195" s="44" t="s">
        <v>163</v>
      </c>
      <c r="D195" s="79" t="s">
        <v>161</v>
      </c>
      <c r="E195" s="25" t="s">
        <v>526</v>
      </c>
      <c r="F195" s="25" t="s">
        <v>676</v>
      </c>
      <c r="G195" s="92" t="s">
        <v>72</v>
      </c>
      <c r="H195" s="30">
        <v>0.4</v>
      </c>
      <c r="I195" s="38">
        <f t="shared" si="19"/>
        <v>2960000</v>
      </c>
      <c r="J195" s="73">
        <v>31310001486047</v>
      </c>
      <c r="K195" s="126" t="s">
        <v>310</v>
      </c>
      <c r="L195" s="126" t="s">
        <v>311</v>
      </c>
      <c r="M195" s="63"/>
      <c r="O195" s="63"/>
    </row>
    <row r="196" spans="1:15" s="62" customFormat="1" ht="22.5" x14ac:dyDescent="0.25">
      <c r="A196" s="18">
        <f t="shared" si="20"/>
        <v>32</v>
      </c>
      <c r="B196" s="114" t="s">
        <v>699</v>
      </c>
      <c r="C196" s="81" t="s">
        <v>1018</v>
      </c>
      <c r="D196" s="82" t="s">
        <v>662</v>
      </c>
      <c r="E196" s="25" t="s">
        <v>490</v>
      </c>
      <c r="F196" s="25" t="s">
        <v>682</v>
      </c>
      <c r="G196" s="91" t="s">
        <v>101</v>
      </c>
      <c r="H196" s="30">
        <v>0.4</v>
      </c>
      <c r="I196" s="38">
        <f t="shared" si="19"/>
        <v>2960000</v>
      </c>
      <c r="J196" s="120">
        <v>31310001477102</v>
      </c>
      <c r="K196" s="106" t="s">
        <v>310</v>
      </c>
      <c r="L196" s="106" t="s">
        <v>1173</v>
      </c>
      <c r="M196" s="63"/>
      <c r="O196" s="63"/>
    </row>
    <row r="197" spans="1:15" s="62" customFormat="1" x14ac:dyDescent="0.25">
      <c r="A197" s="18">
        <f t="shared" si="20"/>
        <v>33</v>
      </c>
      <c r="B197" s="78" t="s">
        <v>527</v>
      </c>
      <c r="C197" s="44" t="s">
        <v>528</v>
      </c>
      <c r="D197" s="79" t="s">
        <v>529</v>
      </c>
      <c r="E197" s="25" t="s">
        <v>635</v>
      </c>
      <c r="F197" s="95" t="s">
        <v>532</v>
      </c>
      <c r="G197" s="92" t="s">
        <v>72</v>
      </c>
      <c r="H197" s="30">
        <v>0.4</v>
      </c>
      <c r="I197" s="38">
        <f t="shared" si="19"/>
        <v>2960000</v>
      </c>
      <c r="J197" s="73">
        <v>31310001477935</v>
      </c>
      <c r="K197" s="126" t="s">
        <v>310</v>
      </c>
      <c r="L197" s="126" t="s">
        <v>311</v>
      </c>
      <c r="M197" s="63"/>
      <c r="O197" s="63"/>
    </row>
    <row r="198" spans="1:15" s="62" customFormat="1" ht="22.5" x14ac:dyDescent="0.25">
      <c r="A198" s="18">
        <f t="shared" si="20"/>
        <v>34</v>
      </c>
      <c r="B198" s="97" t="s">
        <v>884</v>
      </c>
      <c r="C198" s="98" t="s">
        <v>1087</v>
      </c>
      <c r="D198" s="99" t="s">
        <v>31</v>
      </c>
      <c r="E198" s="76" t="s">
        <v>1088</v>
      </c>
      <c r="F198" s="76" t="s">
        <v>752</v>
      </c>
      <c r="G198" s="91" t="s">
        <v>101</v>
      </c>
      <c r="H198" s="30">
        <v>0.4</v>
      </c>
      <c r="I198" s="159">
        <f t="shared" ref="I198:I214" si="21">(18500000/10*2+19500000/10*2)*H198</f>
        <v>3040000</v>
      </c>
      <c r="J198" s="120">
        <v>31310001586840</v>
      </c>
      <c r="K198" s="106" t="str">
        <f>VLOOKUP(B198,[1]TH_BIDV_VCB!$D$2:$M$181,9,0)</f>
        <v>BIDV</v>
      </c>
      <c r="L198" s="106" t="s">
        <v>1173</v>
      </c>
      <c r="M198" s="63"/>
      <c r="O198" s="63"/>
    </row>
    <row r="199" spans="1:15" s="62" customFormat="1" ht="22.5" x14ac:dyDescent="0.25">
      <c r="A199" s="18">
        <f t="shared" si="20"/>
        <v>35</v>
      </c>
      <c r="B199" s="97" t="s">
        <v>886</v>
      </c>
      <c r="C199" s="98" t="s">
        <v>1021</v>
      </c>
      <c r="D199" s="99" t="s">
        <v>263</v>
      </c>
      <c r="E199" s="76" t="s">
        <v>1060</v>
      </c>
      <c r="F199" s="76" t="s">
        <v>752</v>
      </c>
      <c r="G199" s="91" t="s">
        <v>104</v>
      </c>
      <c r="H199" s="30">
        <v>0.4</v>
      </c>
      <c r="I199" s="159">
        <f t="shared" si="21"/>
        <v>3040000</v>
      </c>
      <c r="J199" s="120">
        <v>31310001586983</v>
      </c>
      <c r="K199" s="106" t="str">
        <f>VLOOKUP(B199,[1]TH_BIDV_VCB!$D$2:$M$181,9,0)</f>
        <v>BIDV</v>
      </c>
      <c r="L199" s="106" t="s">
        <v>1173</v>
      </c>
      <c r="M199" s="63"/>
      <c r="O199" s="63"/>
    </row>
    <row r="200" spans="1:15" s="62" customFormat="1" ht="22.5" x14ac:dyDescent="0.25">
      <c r="A200" s="18">
        <f t="shared" si="20"/>
        <v>36</v>
      </c>
      <c r="B200" s="80" t="s">
        <v>885</v>
      </c>
      <c r="C200" s="81" t="s">
        <v>1097</v>
      </c>
      <c r="D200" s="82" t="s">
        <v>660</v>
      </c>
      <c r="E200" s="25" t="s">
        <v>1040</v>
      </c>
      <c r="F200" s="25" t="s">
        <v>753</v>
      </c>
      <c r="G200" s="91" t="s">
        <v>101</v>
      </c>
      <c r="H200" s="30">
        <v>0.4</v>
      </c>
      <c r="I200" s="159">
        <f t="shared" si="21"/>
        <v>3040000</v>
      </c>
      <c r="J200" s="120">
        <v>31310001587481</v>
      </c>
      <c r="K200" s="106" t="s">
        <v>310</v>
      </c>
      <c r="L200" s="106" t="s">
        <v>1173</v>
      </c>
      <c r="M200" s="63"/>
      <c r="O200" s="63"/>
    </row>
    <row r="201" spans="1:15" s="62" customFormat="1" ht="90" x14ac:dyDescent="0.25">
      <c r="A201" s="18">
        <f t="shared" si="20"/>
        <v>37</v>
      </c>
      <c r="B201" s="97" t="s">
        <v>889</v>
      </c>
      <c r="C201" s="98" t="s">
        <v>1109</v>
      </c>
      <c r="D201" s="99" t="s">
        <v>329</v>
      </c>
      <c r="E201" s="76" t="s">
        <v>1084</v>
      </c>
      <c r="F201" s="76" t="s">
        <v>753</v>
      </c>
      <c r="G201" s="92" t="s">
        <v>1247</v>
      </c>
      <c r="H201" s="30">
        <v>0.4</v>
      </c>
      <c r="I201" s="159">
        <f t="shared" si="21"/>
        <v>3040000</v>
      </c>
      <c r="J201" s="120">
        <v>31310001587825</v>
      </c>
      <c r="K201" s="106" t="str">
        <f>VLOOKUP(B201,[1]TH_BIDV_VCB!$D$2:$M$181,9,0)</f>
        <v>BIDV</v>
      </c>
      <c r="L201" s="106" t="s">
        <v>1173</v>
      </c>
      <c r="M201" s="63"/>
      <c r="O201" s="63"/>
    </row>
    <row r="202" spans="1:15" s="62" customFormat="1" ht="60" x14ac:dyDescent="0.25">
      <c r="A202" s="18">
        <f t="shared" si="20"/>
        <v>38</v>
      </c>
      <c r="B202" s="114" t="s">
        <v>890</v>
      </c>
      <c r="C202" s="81" t="s">
        <v>75</v>
      </c>
      <c r="D202" s="82" t="s">
        <v>162</v>
      </c>
      <c r="E202" s="25" t="s">
        <v>1083</v>
      </c>
      <c r="F202" s="25" t="s">
        <v>753</v>
      </c>
      <c r="G202" s="118" t="s">
        <v>1235</v>
      </c>
      <c r="H202" s="30">
        <v>0.5</v>
      </c>
      <c r="I202" s="159">
        <f t="shared" si="21"/>
        <v>3800000</v>
      </c>
      <c r="J202" s="120">
        <v>31310001587843</v>
      </c>
      <c r="K202" s="106" t="s">
        <v>310</v>
      </c>
      <c r="L202" s="106" t="s">
        <v>1173</v>
      </c>
      <c r="M202" s="63"/>
      <c r="O202" s="63"/>
    </row>
    <row r="203" spans="1:15" s="62" customFormat="1" ht="60" x14ac:dyDescent="0.25">
      <c r="A203" s="18">
        <f t="shared" si="20"/>
        <v>39</v>
      </c>
      <c r="B203" s="97" t="s">
        <v>794</v>
      </c>
      <c r="C203" s="98" t="s">
        <v>1105</v>
      </c>
      <c r="D203" s="99" t="s">
        <v>25</v>
      </c>
      <c r="E203" s="76" t="s">
        <v>1074</v>
      </c>
      <c r="F203" s="76" t="s">
        <v>722</v>
      </c>
      <c r="G203" s="118" t="s">
        <v>1233</v>
      </c>
      <c r="H203" s="30">
        <v>0.5</v>
      </c>
      <c r="I203" s="159">
        <f t="shared" si="21"/>
        <v>3800000</v>
      </c>
      <c r="J203" s="120">
        <v>31310001588138</v>
      </c>
      <c r="K203" s="106" t="str">
        <f>VLOOKUP(B203,[1]TH_BIDV_VCB!$D$2:$M$181,9,0)</f>
        <v>BIDV</v>
      </c>
      <c r="L203" s="106" t="s">
        <v>1173</v>
      </c>
      <c r="M203" s="63"/>
      <c r="O203" s="63"/>
    </row>
    <row r="204" spans="1:15" s="62" customFormat="1" ht="22.5" x14ac:dyDescent="0.25">
      <c r="A204" s="18">
        <f t="shared" si="20"/>
        <v>40</v>
      </c>
      <c r="B204" s="97" t="s">
        <v>795</v>
      </c>
      <c r="C204" s="98" t="s">
        <v>1110</v>
      </c>
      <c r="D204" s="99" t="s">
        <v>20</v>
      </c>
      <c r="E204" s="76" t="s">
        <v>1075</v>
      </c>
      <c r="F204" s="76" t="s">
        <v>722</v>
      </c>
      <c r="G204" s="91" t="s">
        <v>101</v>
      </c>
      <c r="H204" s="30">
        <v>0.4</v>
      </c>
      <c r="I204" s="159">
        <f t="shared" si="21"/>
        <v>3040000</v>
      </c>
      <c r="J204" s="120">
        <v>31310001588369</v>
      </c>
      <c r="K204" s="106" t="str">
        <f>VLOOKUP(B204,[1]TH_BIDV_VCB!$D$2:$M$181,9,0)</f>
        <v>BIDV</v>
      </c>
      <c r="L204" s="106" t="s">
        <v>1173</v>
      </c>
      <c r="M204" s="63"/>
      <c r="O204" s="63"/>
    </row>
    <row r="205" spans="1:15" s="62" customFormat="1" ht="22.5" x14ac:dyDescent="0.25">
      <c r="A205" s="18">
        <f t="shared" si="20"/>
        <v>41</v>
      </c>
      <c r="B205" s="97" t="s">
        <v>754</v>
      </c>
      <c r="C205" s="98" t="s">
        <v>820</v>
      </c>
      <c r="D205" s="99" t="s">
        <v>407</v>
      </c>
      <c r="E205" s="76" t="s">
        <v>1091</v>
      </c>
      <c r="F205" s="76" t="s">
        <v>751</v>
      </c>
      <c r="G205" s="92" t="s">
        <v>72</v>
      </c>
      <c r="H205" s="30">
        <v>0.4</v>
      </c>
      <c r="I205" s="159">
        <f t="shared" si="21"/>
        <v>3040000</v>
      </c>
      <c r="J205" s="120">
        <v>31310001588509</v>
      </c>
      <c r="K205" s="106" t="str">
        <f>VLOOKUP(B205,[1]TH_BIDV_VCB!$D$2:$M$181,9,0)</f>
        <v>BIDV</v>
      </c>
      <c r="L205" s="106" t="s">
        <v>1173</v>
      </c>
      <c r="M205" s="63"/>
      <c r="O205" s="63"/>
    </row>
    <row r="206" spans="1:15" s="62" customFormat="1" ht="90" x14ac:dyDescent="0.25">
      <c r="A206" s="18">
        <f t="shared" si="20"/>
        <v>42</v>
      </c>
      <c r="B206" s="80" t="s">
        <v>756</v>
      </c>
      <c r="C206" s="81" t="s">
        <v>75</v>
      </c>
      <c r="D206" s="82" t="s">
        <v>127</v>
      </c>
      <c r="E206" s="25" t="s">
        <v>1094</v>
      </c>
      <c r="F206" s="25" t="s">
        <v>751</v>
      </c>
      <c r="G206" s="92" t="s">
        <v>1234</v>
      </c>
      <c r="H206" s="30">
        <v>0.4</v>
      </c>
      <c r="I206" s="159">
        <f t="shared" si="21"/>
        <v>3040000</v>
      </c>
      <c r="J206" s="120">
        <v>31310001588590</v>
      </c>
      <c r="K206" s="106" t="s">
        <v>310</v>
      </c>
      <c r="L206" s="106" t="s">
        <v>1173</v>
      </c>
      <c r="M206" s="63"/>
      <c r="O206" s="63"/>
    </row>
    <row r="207" spans="1:15" s="62" customFormat="1" ht="22.5" x14ac:dyDescent="0.25">
      <c r="A207" s="18">
        <f t="shared" si="20"/>
        <v>43</v>
      </c>
      <c r="B207" s="97" t="s">
        <v>755</v>
      </c>
      <c r="C207" s="98" t="s">
        <v>1092</v>
      </c>
      <c r="D207" s="99" t="s">
        <v>38</v>
      </c>
      <c r="E207" s="76" t="s">
        <v>1035</v>
      </c>
      <c r="F207" s="76" t="s">
        <v>751</v>
      </c>
      <c r="G207" s="92" t="s">
        <v>72</v>
      </c>
      <c r="H207" s="30">
        <v>0.4</v>
      </c>
      <c r="I207" s="159">
        <f t="shared" si="21"/>
        <v>3040000</v>
      </c>
      <c r="J207" s="120">
        <v>31310001566736</v>
      </c>
      <c r="K207" s="106" t="str">
        <f>VLOOKUP(B207,[1]TH_BIDV_VCB!$D$2:$M$181,9,0)</f>
        <v>BIDV</v>
      </c>
      <c r="L207" s="106" t="s">
        <v>1173</v>
      </c>
      <c r="M207" s="63"/>
      <c r="O207" s="63"/>
    </row>
    <row r="208" spans="1:15" s="62" customFormat="1" ht="22.5" x14ac:dyDescent="0.25">
      <c r="A208" s="18">
        <f t="shared" si="20"/>
        <v>44</v>
      </c>
      <c r="B208" s="114" t="s">
        <v>887</v>
      </c>
      <c r="C208" s="81" t="s">
        <v>934</v>
      </c>
      <c r="D208" s="82" t="s">
        <v>43</v>
      </c>
      <c r="E208" s="25" t="s">
        <v>1066</v>
      </c>
      <c r="F208" s="25" t="s">
        <v>744</v>
      </c>
      <c r="G208" s="91" t="s">
        <v>101</v>
      </c>
      <c r="H208" s="30">
        <v>0.4</v>
      </c>
      <c r="I208" s="159">
        <f t="shared" si="21"/>
        <v>3040000</v>
      </c>
      <c r="J208" s="120">
        <v>31310001589089</v>
      </c>
      <c r="K208" s="106" t="s">
        <v>310</v>
      </c>
      <c r="L208" s="106" t="s">
        <v>1173</v>
      </c>
      <c r="M208" s="63"/>
      <c r="O208" s="63"/>
    </row>
    <row r="209" spans="1:15" s="62" customFormat="1" ht="22.5" x14ac:dyDescent="0.25">
      <c r="A209" s="18">
        <f t="shared" si="20"/>
        <v>45</v>
      </c>
      <c r="B209" s="97" t="s">
        <v>888</v>
      </c>
      <c r="C209" s="98" t="s">
        <v>918</v>
      </c>
      <c r="D209" s="99" t="s">
        <v>124</v>
      </c>
      <c r="E209" s="76" t="s">
        <v>1059</v>
      </c>
      <c r="F209" s="76" t="s">
        <v>744</v>
      </c>
      <c r="G209" s="92" t="s">
        <v>73</v>
      </c>
      <c r="H209" s="30">
        <v>0.5</v>
      </c>
      <c r="I209" s="159">
        <f t="shared" si="21"/>
        <v>3800000</v>
      </c>
      <c r="J209" s="120">
        <v>31310001589131</v>
      </c>
      <c r="K209" s="106" t="s">
        <v>310</v>
      </c>
      <c r="L209" s="106" t="s">
        <v>1173</v>
      </c>
      <c r="M209" s="63"/>
      <c r="O209" s="63"/>
    </row>
    <row r="210" spans="1:15" s="62" customFormat="1" ht="22.5" x14ac:dyDescent="0.25">
      <c r="A210" s="18">
        <f t="shared" si="20"/>
        <v>46</v>
      </c>
      <c r="B210" s="97" t="s">
        <v>793</v>
      </c>
      <c r="C210" s="98" t="s">
        <v>943</v>
      </c>
      <c r="D210" s="99" t="s">
        <v>31</v>
      </c>
      <c r="E210" s="76" t="s">
        <v>1069</v>
      </c>
      <c r="F210" s="76" t="s">
        <v>728</v>
      </c>
      <c r="G210" s="92" t="s">
        <v>72</v>
      </c>
      <c r="H210" s="30">
        <v>0.4</v>
      </c>
      <c r="I210" s="159">
        <f t="shared" si="21"/>
        <v>3040000</v>
      </c>
      <c r="J210" s="120">
        <v>31310001590364</v>
      </c>
      <c r="K210" s="106" t="str">
        <f>VLOOKUP(B210,[1]TH_BIDV_VCB!$D$2:$M$181,9,0)</f>
        <v>BIDV</v>
      </c>
      <c r="L210" s="106" t="s">
        <v>1173</v>
      </c>
      <c r="M210" s="63"/>
      <c r="O210" s="63"/>
    </row>
    <row r="211" spans="1:15" s="62" customFormat="1" ht="22.5" x14ac:dyDescent="0.25">
      <c r="A211" s="18">
        <f t="shared" si="20"/>
        <v>47</v>
      </c>
      <c r="B211" s="97" t="s">
        <v>757</v>
      </c>
      <c r="C211" s="98" t="s">
        <v>949</v>
      </c>
      <c r="D211" s="99" t="s">
        <v>466</v>
      </c>
      <c r="E211" s="76" t="s">
        <v>1038</v>
      </c>
      <c r="F211" s="76" t="s">
        <v>728</v>
      </c>
      <c r="G211" s="91" t="s">
        <v>101</v>
      </c>
      <c r="H211" s="30">
        <v>0.4</v>
      </c>
      <c r="I211" s="159">
        <f t="shared" si="21"/>
        <v>3040000</v>
      </c>
      <c r="J211" s="120">
        <v>31310001590674</v>
      </c>
      <c r="K211" s="106" t="str">
        <f>VLOOKUP(B211,[1]TH_BIDV_VCB!$D$2:$M$181,9,0)</f>
        <v>BIDV</v>
      </c>
      <c r="L211" s="106" t="s">
        <v>1173</v>
      </c>
      <c r="M211" s="63"/>
      <c r="O211" s="63"/>
    </row>
    <row r="212" spans="1:15" s="62" customFormat="1" x14ac:dyDescent="0.25">
      <c r="A212" s="18">
        <f t="shared" si="20"/>
        <v>48</v>
      </c>
      <c r="B212" s="114" t="s">
        <v>867</v>
      </c>
      <c r="C212" s="81" t="s">
        <v>1119</v>
      </c>
      <c r="D212" s="82" t="s">
        <v>77</v>
      </c>
      <c r="E212" s="25" t="s">
        <v>1120</v>
      </c>
      <c r="F212" s="25" t="s">
        <v>864</v>
      </c>
      <c r="G212" s="92" t="s">
        <v>73</v>
      </c>
      <c r="H212" s="30">
        <v>0.5</v>
      </c>
      <c r="I212" s="159">
        <f t="shared" si="21"/>
        <v>3800000</v>
      </c>
      <c r="J212" s="74">
        <v>1032644370</v>
      </c>
      <c r="K212" s="125" t="s">
        <v>303</v>
      </c>
      <c r="L212" s="125" t="s">
        <v>313</v>
      </c>
      <c r="M212" s="63"/>
      <c r="O212" s="63"/>
    </row>
    <row r="213" spans="1:15" s="62" customFormat="1" ht="22.5" x14ac:dyDescent="0.25">
      <c r="A213" s="18">
        <f t="shared" si="20"/>
        <v>49</v>
      </c>
      <c r="B213" s="97" t="s">
        <v>865</v>
      </c>
      <c r="C213" s="98" t="s">
        <v>1112</v>
      </c>
      <c r="D213" s="99" t="s">
        <v>204</v>
      </c>
      <c r="E213" s="76" t="s">
        <v>1015</v>
      </c>
      <c r="F213" s="76" t="s">
        <v>863</v>
      </c>
      <c r="G213" s="92" t="s">
        <v>72</v>
      </c>
      <c r="H213" s="30">
        <v>0.4</v>
      </c>
      <c r="I213" s="159">
        <f t="shared" si="21"/>
        <v>3040000</v>
      </c>
      <c r="J213" s="120" t="s">
        <v>1198</v>
      </c>
      <c r="K213" s="106" t="str">
        <f>VLOOKUP(B213,[1]TH_BIDV_VCB!$D$2:$M$181,9,0)</f>
        <v>VIETCOMBANK</v>
      </c>
      <c r="L213" s="106" t="s">
        <v>324</v>
      </c>
      <c r="M213" s="63"/>
      <c r="O213" s="63"/>
    </row>
    <row r="214" spans="1:15" s="62" customFormat="1" ht="90" x14ac:dyDescent="0.25">
      <c r="A214" s="18">
        <f t="shared" si="20"/>
        <v>50</v>
      </c>
      <c r="B214" s="114" t="s">
        <v>866</v>
      </c>
      <c r="C214" s="81" t="s">
        <v>1114</v>
      </c>
      <c r="D214" s="82" t="s">
        <v>171</v>
      </c>
      <c r="E214" s="25" t="s">
        <v>1080</v>
      </c>
      <c r="F214" s="25" t="s">
        <v>814</v>
      </c>
      <c r="G214" s="91" t="s">
        <v>1236</v>
      </c>
      <c r="H214" s="142">
        <v>0.4</v>
      </c>
      <c r="I214" s="159">
        <f t="shared" si="21"/>
        <v>3040000</v>
      </c>
      <c r="J214" s="120">
        <v>1032646224</v>
      </c>
      <c r="K214" s="106" t="s">
        <v>303</v>
      </c>
      <c r="L214" s="106" t="s">
        <v>324</v>
      </c>
      <c r="M214" s="63"/>
      <c r="O214" s="63"/>
    </row>
    <row r="215" spans="1:15" s="62" customFormat="1" x14ac:dyDescent="0.25">
      <c r="A215" s="18"/>
      <c r="B215" s="5"/>
      <c r="C215" s="72" t="s">
        <v>97</v>
      </c>
      <c r="D215" s="46">
        <f>A214</f>
        <v>50</v>
      </c>
      <c r="E215" s="24"/>
      <c r="F215" s="102"/>
      <c r="G215" s="110"/>
      <c r="H215" s="41"/>
      <c r="I215" s="71">
        <f>SUM(I165:I214)</f>
        <v>160540000</v>
      </c>
      <c r="J215" s="74"/>
      <c r="K215" s="125"/>
      <c r="L215" s="125"/>
      <c r="M215" s="63"/>
      <c r="O215" s="63"/>
    </row>
    <row r="216" spans="1:15" s="62" customFormat="1" x14ac:dyDescent="0.25">
      <c r="A216" s="4" t="s">
        <v>62</v>
      </c>
      <c r="B216" s="5" t="s">
        <v>42</v>
      </c>
      <c r="C216" s="45"/>
      <c r="D216" s="46"/>
      <c r="E216" s="24"/>
      <c r="F216" s="102"/>
      <c r="G216" s="110"/>
      <c r="H216" s="41"/>
      <c r="I216" s="71"/>
      <c r="J216" s="74"/>
      <c r="K216" s="125"/>
      <c r="L216" s="125"/>
      <c r="M216" s="63"/>
      <c r="O216" s="63"/>
    </row>
    <row r="217" spans="1:15" x14ac:dyDescent="0.25">
      <c r="A217" s="18">
        <v>1</v>
      </c>
      <c r="B217" s="88" t="s">
        <v>173</v>
      </c>
      <c r="C217" s="29" t="s">
        <v>174</v>
      </c>
      <c r="D217" s="89" t="s">
        <v>38</v>
      </c>
      <c r="E217" s="83" t="s">
        <v>962</v>
      </c>
      <c r="F217" s="95" t="s">
        <v>224</v>
      </c>
      <c r="G217" s="92" t="s">
        <v>73</v>
      </c>
      <c r="H217" s="30">
        <v>0.5</v>
      </c>
      <c r="I217" s="38">
        <f t="shared" ref="I217:I232" si="22">18500000/10*4*H217</f>
        <v>3700000</v>
      </c>
      <c r="J217" s="74" t="s">
        <v>307</v>
      </c>
      <c r="K217" s="125" t="s">
        <v>303</v>
      </c>
      <c r="L217" s="125" t="s">
        <v>313</v>
      </c>
      <c r="M217" s="63"/>
    </row>
    <row r="218" spans="1:15" x14ac:dyDescent="0.25">
      <c r="A218" s="18">
        <f t="shared" ref="A218:A243" si="23">A217+1</f>
        <v>2</v>
      </c>
      <c r="B218" s="78" t="s">
        <v>537</v>
      </c>
      <c r="C218" s="44" t="s">
        <v>538</v>
      </c>
      <c r="D218" s="79" t="s">
        <v>47</v>
      </c>
      <c r="E218" s="25" t="s">
        <v>539</v>
      </c>
      <c r="F218" s="95" t="s">
        <v>225</v>
      </c>
      <c r="G218" s="92" t="s">
        <v>72</v>
      </c>
      <c r="H218" s="30">
        <v>0.4</v>
      </c>
      <c r="I218" s="38">
        <f t="shared" si="22"/>
        <v>2960000</v>
      </c>
      <c r="J218" s="61" t="s">
        <v>540</v>
      </c>
      <c r="K218" s="125" t="s">
        <v>303</v>
      </c>
      <c r="L218" s="125" t="s">
        <v>313</v>
      </c>
      <c r="M218" s="63"/>
    </row>
    <row r="219" spans="1:15" x14ac:dyDescent="0.25">
      <c r="A219" s="18">
        <f t="shared" si="23"/>
        <v>3</v>
      </c>
      <c r="B219" s="78" t="s">
        <v>534</v>
      </c>
      <c r="C219" s="44" t="s">
        <v>535</v>
      </c>
      <c r="D219" s="79" t="s">
        <v>18</v>
      </c>
      <c r="E219" s="25" t="s">
        <v>536</v>
      </c>
      <c r="F219" s="95" t="s">
        <v>225</v>
      </c>
      <c r="G219" s="91" t="s">
        <v>101</v>
      </c>
      <c r="H219" s="30">
        <v>0.4</v>
      </c>
      <c r="I219" s="38">
        <f t="shared" si="22"/>
        <v>2960000</v>
      </c>
      <c r="J219" s="61" t="s">
        <v>636</v>
      </c>
      <c r="K219" s="125" t="s">
        <v>303</v>
      </c>
      <c r="L219" s="125" t="s">
        <v>313</v>
      </c>
      <c r="M219" s="63"/>
    </row>
    <row r="220" spans="1:15" x14ac:dyDescent="0.25">
      <c r="A220" s="18">
        <f t="shared" si="23"/>
        <v>4</v>
      </c>
      <c r="B220" s="80" t="s">
        <v>726</v>
      </c>
      <c r="C220" s="81" t="s">
        <v>955</v>
      </c>
      <c r="D220" s="82" t="s">
        <v>111</v>
      </c>
      <c r="E220" s="25" t="s">
        <v>959</v>
      </c>
      <c r="F220" s="25" t="s">
        <v>225</v>
      </c>
      <c r="G220" s="92" t="s">
        <v>72</v>
      </c>
      <c r="H220" s="30">
        <v>0.4</v>
      </c>
      <c r="I220" s="38">
        <f t="shared" si="22"/>
        <v>2960000</v>
      </c>
      <c r="J220" s="153">
        <v>1017420107</v>
      </c>
      <c r="K220" s="125" t="s">
        <v>303</v>
      </c>
      <c r="L220" s="125" t="s">
        <v>313</v>
      </c>
      <c r="M220" s="63"/>
    </row>
    <row r="221" spans="1:15" x14ac:dyDescent="0.25">
      <c r="A221" s="18">
        <f t="shared" si="23"/>
        <v>5</v>
      </c>
      <c r="B221" s="97" t="s">
        <v>546</v>
      </c>
      <c r="C221" s="98" t="s">
        <v>7</v>
      </c>
      <c r="D221" s="99" t="s">
        <v>122</v>
      </c>
      <c r="E221" s="76" t="s">
        <v>547</v>
      </c>
      <c r="F221" s="76" t="s">
        <v>548</v>
      </c>
      <c r="G221" s="118" t="s">
        <v>72</v>
      </c>
      <c r="H221" s="40">
        <v>0.4</v>
      </c>
      <c r="I221" s="38">
        <f t="shared" si="22"/>
        <v>2960000</v>
      </c>
      <c r="J221" s="61" t="s">
        <v>1153</v>
      </c>
      <c r="K221" s="125" t="s">
        <v>303</v>
      </c>
      <c r="L221" s="125" t="s">
        <v>313</v>
      </c>
      <c r="M221" s="63"/>
    </row>
    <row r="222" spans="1:15" ht="45" x14ac:dyDescent="0.25">
      <c r="A222" s="18">
        <f t="shared" si="23"/>
        <v>6</v>
      </c>
      <c r="B222" s="88" t="s">
        <v>270</v>
      </c>
      <c r="C222" s="29" t="s">
        <v>271</v>
      </c>
      <c r="D222" s="89" t="s">
        <v>18</v>
      </c>
      <c r="E222" s="83" t="s">
        <v>965</v>
      </c>
      <c r="F222" s="95" t="s">
        <v>269</v>
      </c>
      <c r="G222" s="91" t="s">
        <v>560</v>
      </c>
      <c r="H222" s="30">
        <v>0.5</v>
      </c>
      <c r="I222" s="38">
        <f t="shared" si="22"/>
        <v>3700000</v>
      </c>
      <c r="J222" s="74" t="s">
        <v>637</v>
      </c>
      <c r="K222" s="127" t="s">
        <v>318</v>
      </c>
      <c r="L222" s="128" t="s">
        <v>309</v>
      </c>
      <c r="M222" s="63"/>
    </row>
    <row r="223" spans="1:15" x14ac:dyDescent="0.25">
      <c r="A223" s="18">
        <f t="shared" si="23"/>
        <v>7</v>
      </c>
      <c r="B223" s="88" t="s">
        <v>267</v>
      </c>
      <c r="C223" s="29" t="s">
        <v>268</v>
      </c>
      <c r="D223" s="89" t="s">
        <v>77</v>
      </c>
      <c r="E223" s="83" t="s">
        <v>659</v>
      </c>
      <c r="F223" s="95" t="s">
        <v>269</v>
      </c>
      <c r="G223" s="91" t="s">
        <v>101</v>
      </c>
      <c r="H223" s="30">
        <v>0.4</v>
      </c>
      <c r="I223" s="38">
        <f t="shared" si="22"/>
        <v>2960000</v>
      </c>
      <c r="J223" s="74">
        <v>1017420256</v>
      </c>
      <c r="K223" s="125" t="s">
        <v>303</v>
      </c>
      <c r="L223" s="125" t="s">
        <v>309</v>
      </c>
      <c r="M223" s="63"/>
    </row>
    <row r="224" spans="1:15" x14ac:dyDescent="0.25">
      <c r="A224" s="18">
        <f t="shared" si="23"/>
        <v>8</v>
      </c>
      <c r="B224" s="80" t="s">
        <v>561</v>
      </c>
      <c r="C224" s="81" t="s">
        <v>131</v>
      </c>
      <c r="D224" s="82" t="s">
        <v>5</v>
      </c>
      <c r="E224" s="25" t="s">
        <v>377</v>
      </c>
      <c r="F224" s="25" t="s">
        <v>697</v>
      </c>
      <c r="G224" s="92" t="s">
        <v>72</v>
      </c>
      <c r="H224" s="142">
        <v>0.4</v>
      </c>
      <c r="I224" s="38">
        <f t="shared" si="22"/>
        <v>2960000</v>
      </c>
      <c r="J224" s="74">
        <v>31310001483747</v>
      </c>
      <c r="K224" s="125" t="s">
        <v>310</v>
      </c>
      <c r="L224" s="125" t="s">
        <v>311</v>
      </c>
      <c r="M224" s="84"/>
      <c r="N224" s="85"/>
      <c r="O224" s="84"/>
    </row>
    <row r="225" spans="1:15" s="84" customFormat="1" x14ac:dyDescent="0.25">
      <c r="A225" s="18">
        <f t="shared" si="23"/>
        <v>9</v>
      </c>
      <c r="B225" s="88" t="s">
        <v>418</v>
      </c>
      <c r="C225" s="29" t="s">
        <v>132</v>
      </c>
      <c r="D225" s="89" t="s">
        <v>419</v>
      </c>
      <c r="E225" s="83" t="s">
        <v>420</v>
      </c>
      <c r="F225" s="93" t="s">
        <v>666</v>
      </c>
      <c r="G225" s="92" t="s">
        <v>73</v>
      </c>
      <c r="H225" s="30">
        <v>0.5</v>
      </c>
      <c r="I225" s="38">
        <f t="shared" si="22"/>
        <v>3700000</v>
      </c>
      <c r="J225" s="74">
        <v>31310001461220</v>
      </c>
      <c r="K225" s="125" t="s">
        <v>310</v>
      </c>
      <c r="L225" s="125" t="s">
        <v>311</v>
      </c>
      <c r="N225" s="85"/>
    </row>
    <row r="226" spans="1:15" s="84" customFormat="1" x14ac:dyDescent="0.25">
      <c r="A226" s="18">
        <f t="shared" si="23"/>
        <v>10</v>
      </c>
      <c r="B226" s="136" t="s">
        <v>640</v>
      </c>
      <c r="C226" s="137" t="s">
        <v>641</v>
      </c>
      <c r="D226" s="105" t="s">
        <v>88</v>
      </c>
      <c r="E226" s="93" t="s">
        <v>642</v>
      </c>
      <c r="F226" s="93" t="s">
        <v>666</v>
      </c>
      <c r="G226" s="91" t="s">
        <v>101</v>
      </c>
      <c r="H226" s="30">
        <v>0.4</v>
      </c>
      <c r="I226" s="38">
        <f t="shared" si="22"/>
        <v>2960000</v>
      </c>
      <c r="J226" s="74">
        <v>31310001492585</v>
      </c>
      <c r="K226" s="125" t="s">
        <v>310</v>
      </c>
      <c r="L226" s="125" t="s">
        <v>311</v>
      </c>
      <c r="N226" s="85"/>
    </row>
    <row r="227" spans="1:15" s="84" customFormat="1" ht="60" x14ac:dyDescent="0.25">
      <c r="A227" s="18">
        <f t="shared" si="23"/>
        <v>11</v>
      </c>
      <c r="B227" s="136" t="s">
        <v>638</v>
      </c>
      <c r="C227" s="137" t="s">
        <v>153</v>
      </c>
      <c r="D227" s="105" t="s">
        <v>29</v>
      </c>
      <c r="E227" s="93" t="s">
        <v>639</v>
      </c>
      <c r="F227" s="93" t="s">
        <v>700</v>
      </c>
      <c r="G227" s="91" t="s">
        <v>653</v>
      </c>
      <c r="H227" s="142">
        <v>0.4</v>
      </c>
      <c r="I227" s="38">
        <f t="shared" si="22"/>
        <v>2960000</v>
      </c>
      <c r="J227" s="74">
        <v>31310001482391</v>
      </c>
      <c r="K227" s="125" t="s">
        <v>310</v>
      </c>
      <c r="L227" s="125" t="s">
        <v>311</v>
      </c>
      <c r="N227" s="85"/>
    </row>
    <row r="228" spans="1:15" s="84" customFormat="1" ht="30" x14ac:dyDescent="0.25">
      <c r="A228" s="18">
        <f t="shared" si="23"/>
        <v>12</v>
      </c>
      <c r="B228" s="136" t="s">
        <v>541</v>
      </c>
      <c r="C228" s="137" t="s">
        <v>542</v>
      </c>
      <c r="D228" s="105" t="s">
        <v>160</v>
      </c>
      <c r="E228" s="93" t="s">
        <v>543</v>
      </c>
      <c r="F228" s="93" t="s">
        <v>700</v>
      </c>
      <c r="G228" s="91" t="s">
        <v>1237</v>
      </c>
      <c r="H228" s="30">
        <v>0.5</v>
      </c>
      <c r="I228" s="38">
        <f t="shared" si="22"/>
        <v>3700000</v>
      </c>
      <c r="J228" s="74" t="s">
        <v>575</v>
      </c>
      <c r="K228" s="135" t="s">
        <v>310</v>
      </c>
      <c r="L228" s="135" t="s">
        <v>311</v>
      </c>
      <c r="N228" s="85"/>
    </row>
    <row r="229" spans="1:15" s="84" customFormat="1" x14ac:dyDescent="0.25">
      <c r="A229" s="18">
        <f t="shared" si="23"/>
        <v>13</v>
      </c>
      <c r="B229" s="78" t="s">
        <v>416</v>
      </c>
      <c r="C229" s="44" t="s">
        <v>176</v>
      </c>
      <c r="D229" s="79" t="s">
        <v>29</v>
      </c>
      <c r="E229" s="83" t="s">
        <v>417</v>
      </c>
      <c r="F229" s="25" t="s">
        <v>690</v>
      </c>
      <c r="G229" s="141" t="s">
        <v>101</v>
      </c>
      <c r="H229" s="40">
        <v>0.4</v>
      </c>
      <c r="I229" s="38">
        <f t="shared" si="22"/>
        <v>2960000</v>
      </c>
      <c r="J229" s="73">
        <v>31310001460810</v>
      </c>
      <c r="K229" s="126" t="s">
        <v>310</v>
      </c>
      <c r="L229" s="126" t="s">
        <v>311</v>
      </c>
      <c r="M229" s="63"/>
      <c r="N229" s="62"/>
      <c r="O229" s="63"/>
    </row>
    <row r="230" spans="1:15" s="84" customFormat="1" x14ac:dyDescent="0.25">
      <c r="A230" s="18">
        <f t="shared" si="23"/>
        <v>14</v>
      </c>
      <c r="B230" s="80" t="s">
        <v>698</v>
      </c>
      <c r="C230" s="81" t="s">
        <v>126</v>
      </c>
      <c r="D230" s="82" t="s">
        <v>79</v>
      </c>
      <c r="E230" s="25" t="s">
        <v>1029</v>
      </c>
      <c r="F230" s="25" t="s">
        <v>690</v>
      </c>
      <c r="G230" s="91" t="s">
        <v>104</v>
      </c>
      <c r="H230" s="30">
        <v>0.4</v>
      </c>
      <c r="I230" s="38">
        <f t="shared" si="22"/>
        <v>2960000</v>
      </c>
      <c r="J230" s="74">
        <v>31310001471803</v>
      </c>
      <c r="K230" s="125" t="s">
        <v>310</v>
      </c>
      <c r="L230" s="125" t="s">
        <v>311</v>
      </c>
      <c r="N230" s="85"/>
    </row>
    <row r="231" spans="1:15" s="84" customFormat="1" x14ac:dyDescent="0.25">
      <c r="A231" s="18">
        <f t="shared" si="23"/>
        <v>15</v>
      </c>
      <c r="B231" s="136" t="s">
        <v>644</v>
      </c>
      <c r="C231" s="137" t="s">
        <v>133</v>
      </c>
      <c r="D231" s="105" t="s">
        <v>71</v>
      </c>
      <c r="E231" s="93" t="s">
        <v>645</v>
      </c>
      <c r="F231" s="93" t="s">
        <v>643</v>
      </c>
      <c r="G231" s="91" t="s">
        <v>101</v>
      </c>
      <c r="H231" s="30">
        <v>0.4</v>
      </c>
      <c r="I231" s="38">
        <f t="shared" si="22"/>
        <v>2960000</v>
      </c>
      <c r="J231" s="74">
        <v>1020452383</v>
      </c>
      <c r="K231" s="125" t="s">
        <v>303</v>
      </c>
      <c r="L231" s="125" t="s">
        <v>309</v>
      </c>
      <c r="N231" s="85"/>
    </row>
    <row r="232" spans="1:15" s="84" customFormat="1" x14ac:dyDescent="0.25">
      <c r="A232" s="18">
        <f t="shared" si="23"/>
        <v>16</v>
      </c>
      <c r="B232" s="88" t="s">
        <v>544</v>
      </c>
      <c r="C232" s="29" t="s">
        <v>157</v>
      </c>
      <c r="D232" s="89" t="s">
        <v>31</v>
      </c>
      <c r="E232" s="93" t="s">
        <v>520</v>
      </c>
      <c r="F232" s="95" t="s">
        <v>545</v>
      </c>
      <c r="G232" s="92" t="s">
        <v>72</v>
      </c>
      <c r="H232" s="142">
        <v>0.4</v>
      </c>
      <c r="I232" s="38">
        <f t="shared" si="22"/>
        <v>2960000</v>
      </c>
      <c r="J232" s="74" t="s">
        <v>646</v>
      </c>
      <c r="K232" s="127" t="s">
        <v>318</v>
      </c>
      <c r="L232" s="128" t="s">
        <v>309</v>
      </c>
      <c r="N232" s="85"/>
    </row>
    <row r="233" spans="1:15" s="84" customFormat="1" ht="22.5" x14ac:dyDescent="0.25">
      <c r="A233" s="18">
        <f t="shared" si="23"/>
        <v>17</v>
      </c>
      <c r="B233" s="97" t="s">
        <v>734</v>
      </c>
      <c r="C233" s="98" t="s">
        <v>1135</v>
      </c>
      <c r="D233" s="99" t="s">
        <v>31</v>
      </c>
      <c r="E233" s="76" t="s">
        <v>1108</v>
      </c>
      <c r="F233" s="76" t="s">
        <v>735</v>
      </c>
      <c r="G233" s="92" t="s">
        <v>73</v>
      </c>
      <c r="H233" s="30">
        <v>0.5</v>
      </c>
      <c r="I233" s="159">
        <f t="shared" ref="I233:I243" si="24">(18500000/10*2+19500000/10*2)*H233</f>
        <v>3800000</v>
      </c>
      <c r="J233" s="120">
        <v>31310001595721</v>
      </c>
      <c r="K233" s="106" t="str">
        <f>VLOOKUP(B233,[1]TH_BIDV_VCB!$D$2:$M$181,9,0)</f>
        <v>BIDV</v>
      </c>
      <c r="L233" s="106" t="s">
        <v>1173</v>
      </c>
      <c r="N233" s="85"/>
    </row>
    <row r="234" spans="1:15" s="84" customFormat="1" ht="22.5" x14ac:dyDescent="0.25">
      <c r="A234" s="18">
        <f t="shared" si="23"/>
        <v>18</v>
      </c>
      <c r="B234" s="97" t="s">
        <v>792</v>
      </c>
      <c r="C234" s="98" t="s">
        <v>95</v>
      </c>
      <c r="D234" s="99" t="s">
        <v>86</v>
      </c>
      <c r="E234" s="76" t="s">
        <v>1104</v>
      </c>
      <c r="F234" s="76" t="s">
        <v>735</v>
      </c>
      <c r="G234" s="91" t="s">
        <v>101</v>
      </c>
      <c r="H234" s="30">
        <v>0.4</v>
      </c>
      <c r="I234" s="159">
        <f t="shared" si="24"/>
        <v>3040000</v>
      </c>
      <c r="J234" s="120">
        <v>31310001595785</v>
      </c>
      <c r="K234" s="106" t="str">
        <f>VLOOKUP(B234,[1]TH_BIDV_VCB!$D$2:$M$181,9,0)</f>
        <v>BIDV</v>
      </c>
      <c r="L234" s="106" t="s">
        <v>1173</v>
      </c>
      <c r="N234" s="85"/>
    </row>
    <row r="235" spans="1:15" s="84" customFormat="1" ht="60" x14ac:dyDescent="0.25">
      <c r="A235" s="18">
        <f t="shared" si="23"/>
        <v>19</v>
      </c>
      <c r="B235" s="97" t="s">
        <v>778</v>
      </c>
      <c r="C235" s="98" t="s">
        <v>946</v>
      </c>
      <c r="D235" s="99" t="s">
        <v>88</v>
      </c>
      <c r="E235" s="76" t="s">
        <v>1098</v>
      </c>
      <c r="F235" s="76" t="s">
        <v>725</v>
      </c>
      <c r="G235" s="118" t="s">
        <v>1166</v>
      </c>
      <c r="H235" s="30">
        <v>0.5</v>
      </c>
      <c r="I235" s="159">
        <f t="shared" si="24"/>
        <v>3800000</v>
      </c>
      <c r="J235" s="120">
        <v>31310001596520</v>
      </c>
      <c r="K235" s="106" t="str">
        <f>VLOOKUP(B235,[1]TH_BIDV_VCB!$D$2:$M$181,9,0)</f>
        <v>BIDV</v>
      </c>
      <c r="L235" s="106" t="s">
        <v>1173</v>
      </c>
      <c r="N235" s="85"/>
    </row>
    <row r="236" spans="1:15" s="85" customFormat="1" ht="22.5" x14ac:dyDescent="0.25">
      <c r="A236" s="18">
        <f t="shared" si="23"/>
        <v>20</v>
      </c>
      <c r="B236" s="80" t="s">
        <v>892</v>
      </c>
      <c r="C236" s="81" t="s">
        <v>96</v>
      </c>
      <c r="D236" s="82" t="s">
        <v>937</v>
      </c>
      <c r="E236" s="25" t="s">
        <v>1061</v>
      </c>
      <c r="F236" s="25" t="s">
        <v>742</v>
      </c>
      <c r="G236" s="92" t="s">
        <v>72</v>
      </c>
      <c r="H236" s="30">
        <v>0.4</v>
      </c>
      <c r="I236" s="159">
        <f t="shared" si="24"/>
        <v>3040000</v>
      </c>
      <c r="J236" s="120">
        <v>31310001597480</v>
      </c>
      <c r="K236" s="106" t="s">
        <v>310</v>
      </c>
      <c r="L236" s="106" t="s">
        <v>1173</v>
      </c>
      <c r="M236" s="84"/>
      <c r="O236" s="84"/>
    </row>
    <row r="237" spans="1:15" s="84" customFormat="1" ht="22.5" x14ac:dyDescent="0.25">
      <c r="A237" s="18">
        <f t="shared" si="23"/>
        <v>21</v>
      </c>
      <c r="B237" s="97" t="s">
        <v>776</v>
      </c>
      <c r="C237" s="98" t="s">
        <v>1138</v>
      </c>
      <c r="D237" s="99" t="s">
        <v>948</v>
      </c>
      <c r="E237" s="76" t="s">
        <v>1077</v>
      </c>
      <c r="F237" s="76" t="s">
        <v>742</v>
      </c>
      <c r="G237" s="92" t="s">
        <v>72</v>
      </c>
      <c r="H237" s="30">
        <v>0.4</v>
      </c>
      <c r="I237" s="159">
        <f t="shared" si="24"/>
        <v>3040000</v>
      </c>
      <c r="J237" s="120">
        <v>31310001597505</v>
      </c>
      <c r="K237" s="106" t="str">
        <f>VLOOKUP(B237,[1]TH_BIDV_VCB!$D$2:$M$181,9,0)</f>
        <v>BIDV</v>
      </c>
      <c r="L237" s="106" t="s">
        <v>1173</v>
      </c>
      <c r="N237" s="85"/>
    </row>
    <row r="238" spans="1:15" s="84" customFormat="1" ht="22.5" x14ac:dyDescent="0.25">
      <c r="A238" s="18">
        <f t="shared" si="23"/>
        <v>22</v>
      </c>
      <c r="B238" s="97" t="s">
        <v>804</v>
      </c>
      <c r="C238" s="98" t="s">
        <v>1140</v>
      </c>
      <c r="D238" s="99" t="s">
        <v>4</v>
      </c>
      <c r="E238" s="76" t="s">
        <v>1055</v>
      </c>
      <c r="F238" s="76" t="s">
        <v>772</v>
      </c>
      <c r="G238" s="91" t="s">
        <v>101</v>
      </c>
      <c r="H238" s="30">
        <v>0.4</v>
      </c>
      <c r="I238" s="159">
        <f t="shared" si="24"/>
        <v>3040000</v>
      </c>
      <c r="J238" s="120">
        <v>31310001598021</v>
      </c>
      <c r="K238" s="106" t="str">
        <f>VLOOKUP(B238,[1]TH_BIDV_VCB!$D$2:$M$181,9,0)</f>
        <v>BIDV</v>
      </c>
      <c r="L238" s="106" t="s">
        <v>1173</v>
      </c>
      <c r="N238" s="85"/>
    </row>
    <row r="239" spans="1:15" s="84" customFormat="1" ht="30" x14ac:dyDescent="0.25">
      <c r="A239" s="18">
        <f t="shared" si="23"/>
        <v>23</v>
      </c>
      <c r="B239" s="97" t="s">
        <v>881</v>
      </c>
      <c r="C239" s="98" t="s">
        <v>163</v>
      </c>
      <c r="D239" s="99" t="s">
        <v>12</v>
      </c>
      <c r="E239" s="76" t="s">
        <v>1054</v>
      </c>
      <c r="F239" s="76" t="s">
        <v>877</v>
      </c>
      <c r="G239" s="91" t="s">
        <v>1167</v>
      </c>
      <c r="H239" s="30">
        <v>0.5</v>
      </c>
      <c r="I239" s="159">
        <f t="shared" si="24"/>
        <v>3800000</v>
      </c>
      <c r="J239" s="120" t="s">
        <v>1199</v>
      </c>
      <c r="K239" s="106" t="str">
        <f>VLOOKUP(B239,[1]TH_BIDV_VCB!$D$2:$M$181,9,0)</f>
        <v>VIETCOMBANK</v>
      </c>
      <c r="L239" s="106" t="s">
        <v>324</v>
      </c>
      <c r="N239" s="85"/>
    </row>
    <row r="240" spans="1:15" s="84" customFormat="1" ht="45" x14ac:dyDescent="0.25">
      <c r="A240" s="18">
        <f t="shared" si="23"/>
        <v>24</v>
      </c>
      <c r="B240" s="114" t="s">
        <v>882</v>
      </c>
      <c r="C240" s="81" t="s">
        <v>1141</v>
      </c>
      <c r="D240" s="82" t="s">
        <v>19</v>
      </c>
      <c r="E240" s="25" t="s">
        <v>1068</v>
      </c>
      <c r="F240" s="25" t="s">
        <v>878</v>
      </c>
      <c r="G240" s="91" t="s">
        <v>1238</v>
      </c>
      <c r="H240" s="30">
        <v>0.5</v>
      </c>
      <c r="I240" s="159">
        <f t="shared" si="24"/>
        <v>3800000</v>
      </c>
      <c r="J240" s="120">
        <v>1032754312</v>
      </c>
      <c r="K240" s="106" t="e">
        <f>VLOOKUP(B240,[1]TH_BIDV_VCB!$D$2:$M$181,9,0)</f>
        <v>#N/A</v>
      </c>
      <c r="L240" s="106" t="s">
        <v>324</v>
      </c>
      <c r="N240" s="85"/>
    </row>
    <row r="241" spans="1:14" s="84" customFormat="1" ht="75" x14ac:dyDescent="0.25">
      <c r="A241" s="18">
        <f t="shared" si="23"/>
        <v>25</v>
      </c>
      <c r="B241" s="97" t="s">
        <v>880</v>
      </c>
      <c r="C241" s="98" t="s">
        <v>151</v>
      </c>
      <c r="D241" s="99" t="s">
        <v>111</v>
      </c>
      <c r="E241" s="76" t="s">
        <v>1117</v>
      </c>
      <c r="F241" s="76" t="s">
        <v>876</v>
      </c>
      <c r="G241" s="92" t="s">
        <v>1168</v>
      </c>
      <c r="H241" s="30">
        <v>0.4</v>
      </c>
      <c r="I241" s="159">
        <f t="shared" si="24"/>
        <v>3040000</v>
      </c>
      <c r="J241" s="120" t="s">
        <v>1200</v>
      </c>
      <c r="K241" s="106" t="str">
        <f>VLOOKUP(B241,[1]TH_BIDV_VCB!$D$2:$M$181,9,0)</f>
        <v>VIETCOMBANK</v>
      </c>
      <c r="L241" s="106" t="s">
        <v>324</v>
      </c>
      <c r="N241" s="85"/>
    </row>
    <row r="242" spans="1:14" s="84" customFormat="1" ht="22.5" x14ac:dyDescent="0.25">
      <c r="A242" s="18">
        <f t="shared" si="23"/>
        <v>26</v>
      </c>
      <c r="B242" s="97" t="s">
        <v>905</v>
      </c>
      <c r="C242" s="98" t="s">
        <v>944</v>
      </c>
      <c r="D242" s="99" t="s">
        <v>931</v>
      </c>
      <c r="E242" s="76" t="s">
        <v>1103</v>
      </c>
      <c r="F242" s="76" t="s">
        <v>879</v>
      </c>
      <c r="G242" s="91" t="s">
        <v>101</v>
      </c>
      <c r="H242" s="30">
        <v>0.4</v>
      </c>
      <c r="I242" s="159">
        <f t="shared" si="24"/>
        <v>3040000</v>
      </c>
      <c r="J242" s="120" t="s">
        <v>1201</v>
      </c>
      <c r="K242" s="106" t="str">
        <f>VLOOKUP(B242,[1]TH_BIDV_VCB!$D$2:$M$181,9,0)</f>
        <v>VIETCOMBANK</v>
      </c>
      <c r="L242" s="106" t="s">
        <v>324</v>
      </c>
      <c r="N242" s="85"/>
    </row>
    <row r="243" spans="1:14" s="84" customFormat="1" ht="22.5" x14ac:dyDescent="0.25">
      <c r="A243" s="18">
        <f t="shared" si="23"/>
        <v>27</v>
      </c>
      <c r="B243" s="97" t="s">
        <v>899</v>
      </c>
      <c r="C243" s="98" t="s">
        <v>938</v>
      </c>
      <c r="D243" s="99" t="s">
        <v>664</v>
      </c>
      <c r="E243" s="76" t="s">
        <v>1086</v>
      </c>
      <c r="F243" s="76" t="s">
        <v>815</v>
      </c>
      <c r="G243" s="92" t="s">
        <v>72</v>
      </c>
      <c r="H243" s="30">
        <v>0.4</v>
      </c>
      <c r="I243" s="159">
        <f t="shared" si="24"/>
        <v>3040000</v>
      </c>
      <c r="J243" s="120" t="s">
        <v>1202</v>
      </c>
      <c r="K243" s="106" t="str">
        <f>VLOOKUP(B243,[1]TH_BIDV_VCB!$D$2:$M$181,9,0)</f>
        <v>VIETCOMBANK</v>
      </c>
      <c r="L243" s="106" t="s">
        <v>324</v>
      </c>
      <c r="N243" s="85"/>
    </row>
    <row r="244" spans="1:14" x14ac:dyDescent="0.25">
      <c r="A244" s="18"/>
      <c r="B244" s="5"/>
      <c r="C244" s="72" t="s">
        <v>97</v>
      </c>
      <c r="D244" s="46">
        <f>A243</f>
        <v>27</v>
      </c>
      <c r="E244" s="24"/>
      <c r="F244" s="102"/>
      <c r="G244" s="110"/>
      <c r="H244" s="41"/>
      <c r="I244" s="71">
        <f>SUM(I217:I243)</f>
        <v>86800000</v>
      </c>
      <c r="J244" s="74"/>
      <c r="K244" s="125"/>
      <c r="L244" s="125"/>
      <c r="M244" s="63"/>
    </row>
    <row r="245" spans="1:14" x14ac:dyDescent="0.25">
      <c r="A245" s="4" t="s">
        <v>63</v>
      </c>
      <c r="B245" s="5" t="s">
        <v>41</v>
      </c>
      <c r="C245" s="45"/>
      <c r="D245" s="90"/>
      <c r="E245" s="23"/>
      <c r="F245" s="95"/>
      <c r="G245" s="92"/>
      <c r="H245" s="39"/>
      <c r="I245" s="70"/>
      <c r="J245" s="74"/>
      <c r="K245" s="125"/>
      <c r="L245" s="125"/>
      <c r="M245" s="63"/>
    </row>
    <row r="246" spans="1:14" x14ac:dyDescent="0.25">
      <c r="A246" s="18">
        <v>1</v>
      </c>
      <c r="B246" s="114" t="s">
        <v>712</v>
      </c>
      <c r="C246" s="81" t="s">
        <v>524</v>
      </c>
      <c r="D246" s="82" t="s">
        <v>31</v>
      </c>
      <c r="E246" s="25" t="s">
        <v>656</v>
      </c>
      <c r="F246" s="25" t="s">
        <v>256</v>
      </c>
      <c r="G246" s="91" t="s">
        <v>101</v>
      </c>
      <c r="H246" s="30">
        <v>0.4</v>
      </c>
      <c r="I246" s="38">
        <f t="shared" ref="I246:I252" si="25">18500000/10*4*H246</f>
        <v>2960000</v>
      </c>
      <c r="J246" s="104">
        <v>1017533900</v>
      </c>
      <c r="K246" s="125" t="s">
        <v>303</v>
      </c>
      <c r="L246" s="125" t="s">
        <v>309</v>
      </c>
      <c r="M246" s="63"/>
    </row>
    <row r="247" spans="1:14" x14ac:dyDescent="0.25">
      <c r="A247" s="18">
        <f>A246+1</f>
        <v>2</v>
      </c>
      <c r="B247" s="80" t="s">
        <v>647</v>
      </c>
      <c r="C247" s="81" t="s">
        <v>145</v>
      </c>
      <c r="D247" s="82" t="s">
        <v>43</v>
      </c>
      <c r="E247" s="25" t="s">
        <v>648</v>
      </c>
      <c r="F247" s="25" t="s">
        <v>257</v>
      </c>
      <c r="G247" s="91" t="s">
        <v>101</v>
      </c>
      <c r="H247" s="30">
        <v>0.4</v>
      </c>
      <c r="I247" s="38">
        <f t="shared" si="25"/>
        <v>2960000</v>
      </c>
      <c r="J247" s="74">
        <v>1017598361</v>
      </c>
      <c r="K247" s="125" t="s">
        <v>303</v>
      </c>
      <c r="L247" s="125" t="s">
        <v>309</v>
      </c>
      <c r="M247" s="63"/>
    </row>
    <row r="248" spans="1:14" x14ac:dyDescent="0.25">
      <c r="A248" s="18">
        <f t="shared" ref="A248:A256" si="26">A247+1</f>
        <v>3</v>
      </c>
      <c r="B248" s="114" t="s">
        <v>853</v>
      </c>
      <c r="C248" s="81" t="s">
        <v>999</v>
      </c>
      <c r="D248" s="82" t="s">
        <v>111</v>
      </c>
      <c r="E248" s="25" t="s">
        <v>658</v>
      </c>
      <c r="F248" s="25" t="s">
        <v>257</v>
      </c>
      <c r="G248" s="91" t="s">
        <v>101</v>
      </c>
      <c r="H248" s="30">
        <v>0.4</v>
      </c>
      <c r="I248" s="38">
        <f t="shared" si="25"/>
        <v>2960000</v>
      </c>
      <c r="J248" s="74">
        <v>1017598376</v>
      </c>
      <c r="K248" s="125" t="s">
        <v>303</v>
      </c>
      <c r="L248" s="125" t="s">
        <v>309</v>
      </c>
      <c r="M248" s="63"/>
    </row>
    <row r="249" spans="1:14" x14ac:dyDescent="0.25">
      <c r="A249" s="18">
        <f t="shared" si="26"/>
        <v>4</v>
      </c>
      <c r="B249" s="78" t="s">
        <v>428</v>
      </c>
      <c r="C249" s="44" t="s">
        <v>429</v>
      </c>
      <c r="D249" s="79" t="s">
        <v>40</v>
      </c>
      <c r="E249" s="83" t="s">
        <v>430</v>
      </c>
      <c r="F249" s="25" t="s">
        <v>431</v>
      </c>
      <c r="G249" s="118" t="s">
        <v>72</v>
      </c>
      <c r="H249" s="40">
        <v>0.4</v>
      </c>
      <c r="I249" s="38">
        <f t="shared" si="25"/>
        <v>2960000</v>
      </c>
      <c r="J249" s="73">
        <v>31310001460856</v>
      </c>
      <c r="K249" s="126" t="s">
        <v>310</v>
      </c>
      <c r="L249" s="126" t="s">
        <v>311</v>
      </c>
      <c r="M249" s="63"/>
    </row>
    <row r="250" spans="1:14" x14ac:dyDescent="0.25">
      <c r="A250" s="18">
        <f t="shared" si="26"/>
        <v>5</v>
      </c>
      <c r="B250" s="80" t="s">
        <v>813</v>
      </c>
      <c r="C250" s="81" t="s">
        <v>45</v>
      </c>
      <c r="D250" s="82" t="s">
        <v>204</v>
      </c>
      <c r="E250" s="25" t="s">
        <v>1010</v>
      </c>
      <c r="F250" s="25" t="s">
        <v>650</v>
      </c>
      <c r="G250" s="118" t="s">
        <v>72</v>
      </c>
      <c r="H250" s="40">
        <v>0.4</v>
      </c>
      <c r="I250" s="38">
        <f t="shared" si="25"/>
        <v>2960000</v>
      </c>
      <c r="J250" s="73">
        <v>31310001481680</v>
      </c>
      <c r="K250" s="126" t="s">
        <v>310</v>
      </c>
      <c r="L250" s="126" t="s">
        <v>311</v>
      </c>
      <c r="M250" s="63"/>
    </row>
    <row r="251" spans="1:14" s="84" customFormat="1" x14ac:dyDescent="0.25">
      <c r="A251" s="18">
        <f t="shared" si="26"/>
        <v>6</v>
      </c>
      <c r="B251" s="88" t="s">
        <v>425</v>
      </c>
      <c r="C251" s="29" t="s">
        <v>426</v>
      </c>
      <c r="D251" s="89" t="s">
        <v>31</v>
      </c>
      <c r="E251" s="83" t="s">
        <v>427</v>
      </c>
      <c r="F251" s="83" t="s">
        <v>689</v>
      </c>
      <c r="G251" s="118" t="s">
        <v>72</v>
      </c>
      <c r="H251" s="40">
        <v>0.4</v>
      </c>
      <c r="I251" s="38">
        <f t="shared" si="25"/>
        <v>2960000</v>
      </c>
      <c r="J251" s="74">
        <v>31310001460740</v>
      </c>
      <c r="K251" s="125" t="s">
        <v>310</v>
      </c>
      <c r="L251" s="125" t="s">
        <v>311</v>
      </c>
      <c r="N251" s="85"/>
    </row>
    <row r="252" spans="1:14" x14ac:dyDescent="0.25">
      <c r="A252" s="18">
        <f t="shared" si="26"/>
        <v>7</v>
      </c>
      <c r="B252" s="78" t="s">
        <v>422</v>
      </c>
      <c r="C252" s="44" t="s">
        <v>423</v>
      </c>
      <c r="D252" s="79" t="s">
        <v>11</v>
      </c>
      <c r="E252" s="83" t="s">
        <v>424</v>
      </c>
      <c r="F252" s="25" t="s">
        <v>689</v>
      </c>
      <c r="G252" s="118" t="s">
        <v>72</v>
      </c>
      <c r="H252" s="40">
        <v>0.4</v>
      </c>
      <c r="I252" s="38">
        <f t="shared" si="25"/>
        <v>2960000</v>
      </c>
      <c r="J252" s="73">
        <v>31310001460892</v>
      </c>
      <c r="K252" s="126" t="s">
        <v>310</v>
      </c>
      <c r="L252" s="126" t="s">
        <v>311</v>
      </c>
      <c r="M252" s="63"/>
    </row>
    <row r="253" spans="1:14" ht="60" x14ac:dyDescent="0.25">
      <c r="A253" s="18">
        <f t="shared" si="26"/>
        <v>8</v>
      </c>
      <c r="B253" s="114" t="s">
        <v>802</v>
      </c>
      <c r="C253" s="81" t="s">
        <v>933</v>
      </c>
      <c r="D253" s="82" t="s">
        <v>434</v>
      </c>
      <c r="E253" s="25" t="s">
        <v>1047</v>
      </c>
      <c r="F253" s="25" t="s">
        <v>731</v>
      </c>
      <c r="G253" s="91" t="s">
        <v>1239</v>
      </c>
      <c r="H253" s="30">
        <v>0.5</v>
      </c>
      <c r="I253" s="159">
        <f t="shared" ref="I253:I256" si="27">(18500000/10*2+19500000/10*2)*H253</f>
        <v>3800000</v>
      </c>
      <c r="J253" s="120">
        <v>31310001579114</v>
      </c>
      <c r="K253" s="106" t="str">
        <f>VLOOKUP(B253,[1]TH_BIDV_VCB!$D$2:$M$181,9,0)</f>
        <v>BIDV</v>
      </c>
      <c r="L253" s="106" t="s">
        <v>1173</v>
      </c>
      <c r="M253" s="63"/>
    </row>
    <row r="254" spans="1:14" ht="22.5" x14ac:dyDescent="0.25">
      <c r="A254" s="18">
        <f t="shared" si="26"/>
        <v>9</v>
      </c>
      <c r="B254" s="97" t="s">
        <v>808</v>
      </c>
      <c r="C254" s="98" t="s">
        <v>972</v>
      </c>
      <c r="D254" s="99" t="s">
        <v>39</v>
      </c>
      <c r="E254" s="76" t="s">
        <v>1066</v>
      </c>
      <c r="F254" s="76" t="s">
        <v>737</v>
      </c>
      <c r="G254" s="92" t="s">
        <v>72</v>
      </c>
      <c r="H254" s="30">
        <v>0.4</v>
      </c>
      <c r="I254" s="159">
        <f t="shared" si="27"/>
        <v>3040000</v>
      </c>
      <c r="J254" s="120">
        <v>31310001595022</v>
      </c>
      <c r="K254" s="106" t="str">
        <f>VLOOKUP(B254,[1]TH_BIDV_VCB!$D$2:$M$181,9,0)</f>
        <v>BIDV</v>
      </c>
      <c r="L254" s="106" t="s">
        <v>1173</v>
      </c>
      <c r="M254" s="63"/>
    </row>
    <row r="255" spans="1:14" ht="22.5" x14ac:dyDescent="0.25">
      <c r="A255" s="18">
        <f t="shared" si="26"/>
        <v>10</v>
      </c>
      <c r="B255" s="97" t="s">
        <v>736</v>
      </c>
      <c r="C255" s="98" t="s">
        <v>182</v>
      </c>
      <c r="D255" s="99" t="s">
        <v>0</v>
      </c>
      <c r="E255" s="76" t="s">
        <v>1071</v>
      </c>
      <c r="F255" s="76" t="s">
        <v>737</v>
      </c>
      <c r="G255" s="92" t="s">
        <v>73</v>
      </c>
      <c r="H255" s="30">
        <v>0.5</v>
      </c>
      <c r="I255" s="159">
        <f t="shared" si="27"/>
        <v>3800000</v>
      </c>
      <c r="J255" s="120">
        <v>31310001595110</v>
      </c>
      <c r="K255" s="106" t="str">
        <f>VLOOKUP(B255,[1]TH_BIDV_VCB!$D$2:$M$181,9,0)</f>
        <v>BIDV</v>
      </c>
      <c r="L255" s="106" t="s">
        <v>1173</v>
      </c>
      <c r="M255" s="63"/>
    </row>
    <row r="256" spans="1:14" ht="22.5" x14ac:dyDescent="0.25">
      <c r="A256" s="18">
        <f t="shared" si="26"/>
        <v>11</v>
      </c>
      <c r="B256" s="97" t="s">
        <v>902</v>
      </c>
      <c r="C256" s="98" t="s">
        <v>925</v>
      </c>
      <c r="D256" s="99" t="s">
        <v>109</v>
      </c>
      <c r="E256" s="76" t="s">
        <v>1047</v>
      </c>
      <c r="F256" s="76" t="s">
        <v>872</v>
      </c>
      <c r="G256" s="154" t="s">
        <v>101</v>
      </c>
      <c r="H256" s="30">
        <v>0.4</v>
      </c>
      <c r="I256" s="159">
        <f t="shared" si="27"/>
        <v>3040000</v>
      </c>
      <c r="J256" s="140" t="str">
        <f>VLOOKUP(B256,[1]TH_BIDV_VCB!$D$2:$M$181,8,0)</f>
        <v>1032648446</v>
      </c>
      <c r="K256" s="106" t="str">
        <f>VLOOKUP(B256,[1]TH_BIDV_VCB!$D$2:$M$181,9,0)</f>
        <v>VIETCOMBANK</v>
      </c>
      <c r="L256" s="106" t="str">
        <f>VLOOKUP(B256,[1]TH_BIDV_VCB!$D$2:$M$181,10,0)</f>
        <v>KỲ ĐỒNG</v>
      </c>
      <c r="M256" s="63"/>
    </row>
    <row r="257" spans="1:15" x14ac:dyDescent="0.25">
      <c r="A257" s="18"/>
      <c r="B257" s="5"/>
      <c r="C257" s="72" t="s">
        <v>97</v>
      </c>
      <c r="D257" s="46">
        <f>A256</f>
        <v>11</v>
      </c>
      <c r="E257" s="24"/>
      <c r="F257" s="102"/>
      <c r="G257" s="110"/>
      <c r="H257" s="41"/>
      <c r="I257" s="71">
        <f>SUM(I246:I256)</f>
        <v>34400000</v>
      </c>
      <c r="J257" s="74"/>
      <c r="K257" s="125"/>
      <c r="L257" s="125"/>
      <c r="M257" s="63"/>
    </row>
    <row r="258" spans="1:15" x14ac:dyDescent="0.25">
      <c r="A258" s="4" t="s">
        <v>67</v>
      </c>
      <c r="B258" s="5" t="s">
        <v>26</v>
      </c>
      <c r="C258" s="45"/>
      <c r="D258" s="90"/>
      <c r="E258" s="23"/>
      <c r="F258" s="95"/>
      <c r="G258" s="92"/>
      <c r="H258" s="39"/>
      <c r="I258" s="70"/>
      <c r="J258" s="74"/>
      <c r="K258" s="125"/>
      <c r="L258" s="125"/>
      <c r="M258" s="63"/>
    </row>
    <row r="259" spans="1:15" x14ac:dyDescent="0.25">
      <c r="A259" s="18">
        <v>1</v>
      </c>
      <c r="B259" s="88" t="s">
        <v>226</v>
      </c>
      <c r="C259" s="29" t="s">
        <v>227</v>
      </c>
      <c r="D259" s="89" t="s">
        <v>162</v>
      </c>
      <c r="E259" s="83" t="s">
        <v>977</v>
      </c>
      <c r="F259" s="95" t="s">
        <v>221</v>
      </c>
      <c r="G259" s="92" t="s">
        <v>73</v>
      </c>
      <c r="H259" s="30">
        <v>0.5</v>
      </c>
      <c r="I259" s="38">
        <f t="shared" ref="I259:I263" si="28">18500000/10*4*H259</f>
        <v>3700000</v>
      </c>
      <c r="J259" s="74" t="s">
        <v>308</v>
      </c>
      <c r="K259" s="125" t="s">
        <v>303</v>
      </c>
      <c r="L259" s="125" t="s">
        <v>313</v>
      </c>
      <c r="M259" s="63"/>
    </row>
    <row r="260" spans="1:15" x14ac:dyDescent="0.25">
      <c r="A260" s="18">
        <f t="shared" ref="A260:A269" si="29">A259+1</f>
        <v>2</v>
      </c>
      <c r="B260" s="88" t="s">
        <v>222</v>
      </c>
      <c r="C260" s="29" t="s">
        <v>223</v>
      </c>
      <c r="D260" s="89" t="s">
        <v>122</v>
      </c>
      <c r="E260" s="83" t="s">
        <v>984</v>
      </c>
      <c r="F260" s="76" t="s">
        <v>266</v>
      </c>
      <c r="G260" s="92" t="s">
        <v>72</v>
      </c>
      <c r="H260" s="30">
        <v>0.4</v>
      </c>
      <c r="I260" s="38">
        <f t="shared" si="28"/>
        <v>2960000</v>
      </c>
      <c r="J260" s="74">
        <v>1017334167</v>
      </c>
      <c r="K260" s="125" t="s">
        <v>303</v>
      </c>
      <c r="L260" s="125" t="s">
        <v>309</v>
      </c>
      <c r="M260" s="63"/>
    </row>
    <row r="261" spans="1:15" x14ac:dyDescent="0.25">
      <c r="A261" s="18">
        <f t="shared" si="29"/>
        <v>3</v>
      </c>
      <c r="B261" s="80" t="s">
        <v>264</v>
      </c>
      <c r="C261" s="81" t="s">
        <v>265</v>
      </c>
      <c r="D261" s="82" t="s">
        <v>25</v>
      </c>
      <c r="E261" s="25" t="s">
        <v>651</v>
      </c>
      <c r="F261" s="25" t="s">
        <v>266</v>
      </c>
      <c r="G261" s="92" t="s">
        <v>72</v>
      </c>
      <c r="H261" s="30">
        <v>0.4</v>
      </c>
      <c r="I261" s="38">
        <f t="shared" si="28"/>
        <v>2960000</v>
      </c>
      <c r="J261" s="74">
        <v>1017598928</v>
      </c>
      <c r="K261" s="125" t="s">
        <v>303</v>
      </c>
      <c r="L261" s="125" t="s">
        <v>309</v>
      </c>
      <c r="M261" s="63"/>
    </row>
    <row r="262" spans="1:15" s="96" customFormat="1" x14ac:dyDescent="0.25">
      <c r="A262" s="18">
        <f t="shared" si="29"/>
        <v>4</v>
      </c>
      <c r="B262" s="97" t="s">
        <v>709</v>
      </c>
      <c r="C262" s="98" t="s">
        <v>96</v>
      </c>
      <c r="D262" s="99" t="s">
        <v>162</v>
      </c>
      <c r="E262" s="76" t="s">
        <v>1022</v>
      </c>
      <c r="F262" s="76" t="s">
        <v>672</v>
      </c>
      <c r="G262" s="118" t="s">
        <v>72</v>
      </c>
      <c r="H262" s="40">
        <v>0.4</v>
      </c>
      <c r="I262" s="38">
        <f t="shared" si="28"/>
        <v>2960000</v>
      </c>
      <c r="J262" s="73">
        <v>31310001469534</v>
      </c>
      <c r="K262" s="126" t="s">
        <v>310</v>
      </c>
      <c r="L262" s="126" t="s">
        <v>311</v>
      </c>
      <c r="N262" s="100"/>
    </row>
    <row r="263" spans="1:15" s="96" customFormat="1" x14ac:dyDescent="0.25">
      <c r="A263" s="18">
        <f t="shared" si="29"/>
        <v>5</v>
      </c>
      <c r="B263" s="114" t="s">
        <v>413</v>
      </c>
      <c r="C263" s="81" t="s">
        <v>414</v>
      </c>
      <c r="D263" s="82" t="s">
        <v>17</v>
      </c>
      <c r="E263" s="25" t="s">
        <v>415</v>
      </c>
      <c r="F263" s="25" t="s">
        <v>694</v>
      </c>
      <c r="G263" s="91" t="s">
        <v>101</v>
      </c>
      <c r="H263" s="30">
        <v>0.4</v>
      </c>
      <c r="I263" s="38">
        <f t="shared" si="28"/>
        <v>2960000</v>
      </c>
      <c r="J263" s="73">
        <v>31310001461284</v>
      </c>
      <c r="K263" s="126" t="s">
        <v>310</v>
      </c>
      <c r="L263" s="126" t="s">
        <v>311</v>
      </c>
      <c r="N263" s="100"/>
    </row>
    <row r="264" spans="1:15" s="96" customFormat="1" ht="60" x14ac:dyDescent="0.25">
      <c r="A264" s="18">
        <f t="shared" si="29"/>
        <v>6</v>
      </c>
      <c r="B264" s="114" t="s">
        <v>777</v>
      </c>
      <c r="C264" s="81" t="s">
        <v>951</v>
      </c>
      <c r="D264" s="82" t="s">
        <v>27</v>
      </c>
      <c r="E264" s="25" t="s">
        <v>1085</v>
      </c>
      <c r="F264" s="25" t="s">
        <v>770</v>
      </c>
      <c r="G264" s="118" t="s">
        <v>1240</v>
      </c>
      <c r="H264" s="30">
        <v>0.5</v>
      </c>
      <c r="I264" s="159">
        <f t="shared" ref="I264:I269" si="30">(18500000/10*2+19500000/10*2)*H264</f>
        <v>3800000</v>
      </c>
      <c r="J264" s="73">
        <v>31310001593336</v>
      </c>
      <c r="K264" s="126" t="s">
        <v>310</v>
      </c>
      <c r="L264" s="126" t="s">
        <v>311</v>
      </c>
      <c r="N264" s="100"/>
    </row>
    <row r="265" spans="1:15" s="96" customFormat="1" ht="60" x14ac:dyDescent="0.25">
      <c r="A265" s="18">
        <f t="shared" si="29"/>
        <v>7</v>
      </c>
      <c r="B265" s="97" t="s">
        <v>775</v>
      </c>
      <c r="C265" s="98" t="s">
        <v>95</v>
      </c>
      <c r="D265" s="99" t="s">
        <v>43</v>
      </c>
      <c r="E265" s="76" t="s">
        <v>1057</v>
      </c>
      <c r="F265" s="76" t="s">
        <v>771</v>
      </c>
      <c r="G265" s="118" t="s">
        <v>1169</v>
      </c>
      <c r="H265" s="30">
        <v>0.5</v>
      </c>
      <c r="I265" s="159">
        <f t="shared" si="30"/>
        <v>3800000</v>
      </c>
      <c r="J265" s="120">
        <v>31310001593798</v>
      </c>
      <c r="K265" s="106" t="str">
        <f>VLOOKUP(B265,[1]TH_BIDV_VCB!$D$2:$M$181,9,0)</f>
        <v>BIDV</v>
      </c>
      <c r="L265" s="106" t="s">
        <v>1173</v>
      </c>
      <c r="N265" s="100"/>
    </row>
    <row r="266" spans="1:15" s="96" customFormat="1" ht="22.5" x14ac:dyDescent="0.25">
      <c r="A266" s="18">
        <f t="shared" si="29"/>
        <v>8</v>
      </c>
      <c r="B266" s="97" t="s">
        <v>773</v>
      </c>
      <c r="C266" s="98" t="s">
        <v>102</v>
      </c>
      <c r="D266" s="99" t="s">
        <v>21</v>
      </c>
      <c r="E266" s="76" t="s">
        <v>1042</v>
      </c>
      <c r="F266" s="76" t="s">
        <v>745</v>
      </c>
      <c r="G266" s="91" t="s">
        <v>101</v>
      </c>
      <c r="H266" s="30">
        <v>0.4</v>
      </c>
      <c r="I266" s="159">
        <f t="shared" si="30"/>
        <v>3040000</v>
      </c>
      <c r="J266" s="120">
        <v>31310001594311</v>
      </c>
      <c r="K266" s="106" t="str">
        <f>VLOOKUP(B266,[1]TH_BIDV_VCB!$D$2:$M$181,9,0)</f>
        <v>BIDV</v>
      </c>
      <c r="L266" s="106" t="s">
        <v>1173</v>
      </c>
      <c r="N266" s="100"/>
    </row>
    <row r="267" spans="1:15" s="96" customFormat="1" ht="22.5" x14ac:dyDescent="0.25">
      <c r="A267" s="18">
        <f t="shared" si="29"/>
        <v>9</v>
      </c>
      <c r="B267" s="97" t="s">
        <v>774</v>
      </c>
      <c r="C267" s="98" t="s">
        <v>927</v>
      </c>
      <c r="D267" s="99" t="s">
        <v>43</v>
      </c>
      <c r="E267" s="76" t="s">
        <v>1065</v>
      </c>
      <c r="F267" s="76" t="s">
        <v>745</v>
      </c>
      <c r="G267" s="91" t="s">
        <v>101</v>
      </c>
      <c r="H267" s="30">
        <v>0.4</v>
      </c>
      <c r="I267" s="159">
        <f t="shared" si="30"/>
        <v>3040000</v>
      </c>
      <c r="J267" s="120">
        <v>31310001594357</v>
      </c>
      <c r="K267" s="106" t="str">
        <f>VLOOKUP(B267,[1]TH_BIDV_VCB!$D$2:$M$181,9,0)</f>
        <v>BIDV</v>
      </c>
      <c r="L267" s="106" t="s">
        <v>1173</v>
      </c>
      <c r="N267" s="100"/>
    </row>
    <row r="268" spans="1:15" s="96" customFormat="1" ht="60" x14ac:dyDescent="0.25">
      <c r="A268" s="18">
        <f t="shared" si="29"/>
        <v>10</v>
      </c>
      <c r="B268" s="97" t="s">
        <v>803</v>
      </c>
      <c r="C268" s="98" t="s">
        <v>1137</v>
      </c>
      <c r="D268" s="99" t="s">
        <v>43</v>
      </c>
      <c r="E268" s="76" t="s">
        <v>1096</v>
      </c>
      <c r="F268" s="76" t="s">
        <v>745</v>
      </c>
      <c r="G268" s="92" t="s">
        <v>1183</v>
      </c>
      <c r="H268" s="30">
        <v>0.4</v>
      </c>
      <c r="I268" s="159">
        <f t="shared" si="30"/>
        <v>3040000</v>
      </c>
      <c r="J268" s="120">
        <v>31310001594366</v>
      </c>
      <c r="K268" s="106" t="str">
        <f>VLOOKUP(B268,[1]TH_BIDV_VCB!$D$2:$M$181,9,0)</f>
        <v>BIDV</v>
      </c>
      <c r="L268" s="106" t="s">
        <v>1173</v>
      </c>
      <c r="N268" s="100"/>
    </row>
    <row r="269" spans="1:15" s="96" customFormat="1" ht="22.5" x14ac:dyDescent="0.25">
      <c r="A269" s="18">
        <f t="shared" si="29"/>
        <v>11</v>
      </c>
      <c r="B269" s="97" t="s">
        <v>797</v>
      </c>
      <c r="C269" s="98" t="s">
        <v>1139</v>
      </c>
      <c r="D269" s="99" t="s">
        <v>27</v>
      </c>
      <c r="E269" s="76" t="s">
        <v>1130</v>
      </c>
      <c r="F269" s="76" t="s">
        <v>745</v>
      </c>
      <c r="G269" s="92" t="s">
        <v>73</v>
      </c>
      <c r="H269" s="30">
        <v>0.5</v>
      </c>
      <c r="I269" s="159">
        <f t="shared" si="30"/>
        <v>3800000</v>
      </c>
      <c r="J269" s="120">
        <v>31310001594454</v>
      </c>
      <c r="K269" s="106" t="str">
        <f>VLOOKUP(B269,[1]TH_BIDV_VCB!$D$2:$M$181,9,0)</f>
        <v>BIDV</v>
      </c>
      <c r="L269" s="106" t="s">
        <v>1173</v>
      </c>
      <c r="N269" s="100"/>
    </row>
    <row r="270" spans="1:15" x14ac:dyDescent="0.25">
      <c r="A270" s="18"/>
      <c r="B270" s="5"/>
      <c r="C270" s="72" t="s">
        <v>97</v>
      </c>
      <c r="D270" s="46">
        <f>A269</f>
        <v>11</v>
      </c>
      <c r="E270" s="24"/>
      <c r="F270" s="102"/>
      <c r="G270" s="110"/>
      <c r="H270" s="41"/>
      <c r="I270" s="71">
        <f>SUM(I259:I269)</f>
        <v>36060000</v>
      </c>
      <c r="J270" s="74"/>
      <c r="K270" s="125"/>
      <c r="L270" s="125"/>
      <c r="M270" s="63"/>
    </row>
    <row r="271" spans="1:15" x14ac:dyDescent="0.25">
      <c r="A271" s="4" t="s">
        <v>166</v>
      </c>
      <c r="B271" s="5" t="s">
        <v>10</v>
      </c>
      <c r="C271" s="45"/>
      <c r="D271" s="90"/>
      <c r="E271" s="23"/>
      <c r="F271" s="95"/>
      <c r="G271" s="92"/>
      <c r="H271" s="39"/>
      <c r="I271" s="70"/>
      <c r="J271" s="74"/>
      <c r="K271" s="125"/>
      <c r="L271" s="125"/>
      <c r="M271" s="63"/>
    </row>
    <row r="272" spans="1:15" s="62" customFormat="1" ht="30" x14ac:dyDescent="0.25">
      <c r="A272" s="18">
        <v>1</v>
      </c>
      <c r="B272" s="88" t="s">
        <v>259</v>
      </c>
      <c r="C272" s="29" t="s">
        <v>106</v>
      </c>
      <c r="D272" s="89" t="s">
        <v>27</v>
      </c>
      <c r="E272" s="83" t="s">
        <v>985</v>
      </c>
      <c r="F272" s="95" t="s">
        <v>260</v>
      </c>
      <c r="G272" s="91" t="s">
        <v>1241</v>
      </c>
      <c r="H272" s="30">
        <v>0.5</v>
      </c>
      <c r="I272" s="38">
        <f t="shared" ref="I272:I287" si="31">18500000/10*4*H272</f>
        <v>3700000</v>
      </c>
      <c r="J272" s="74">
        <v>1017509922</v>
      </c>
      <c r="K272" s="125" t="s">
        <v>303</v>
      </c>
      <c r="L272" s="125" t="s">
        <v>324</v>
      </c>
      <c r="M272" s="63"/>
      <c r="O272" s="63"/>
    </row>
    <row r="273" spans="1:15" s="62" customFormat="1" x14ac:dyDescent="0.25">
      <c r="A273" s="18">
        <f>A272+1</f>
        <v>2</v>
      </c>
      <c r="B273" s="78" t="s">
        <v>551</v>
      </c>
      <c r="C273" s="44" t="s">
        <v>552</v>
      </c>
      <c r="D273" s="79" t="s">
        <v>71</v>
      </c>
      <c r="E273" s="25" t="s">
        <v>553</v>
      </c>
      <c r="F273" s="95" t="s">
        <v>550</v>
      </c>
      <c r="G273" s="91" t="s">
        <v>101</v>
      </c>
      <c r="H273" s="30">
        <v>0.4</v>
      </c>
      <c r="I273" s="38">
        <f t="shared" si="31"/>
        <v>2960000</v>
      </c>
      <c r="J273" s="74">
        <v>1017259383</v>
      </c>
      <c r="K273" s="125" t="s">
        <v>303</v>
      </c>
      <c r="L273" s="125" t="s">
        <v>324</v>
      </c>
      <c r="M273" s="63"/>
      <c r="O273" s="63"/>
    </row>
    <row r="274" spans="1:15" s="62" customFormat="1" x14ac:dyDescent="0.25">
      <c r="A274" s="18">
        <f t="shared" ref="A274:A300" si="32">A273+1</f>
        <v>3</v>
      </c>
      <c r="B274" s="88" t="s">
        <v>261</v>
      </c>
      <c r="C274" s="29" t="s">
        <v>262</v>
      </c>
      <c r="D274" s="89" t="s">
        <v>142</v>
      </c>
      <c r="E274" s="83" t="s">
        <v>961</v>
      </c>
      <c r="F274" s="95" t="s">
        <v>258</v>
      </c>
      <c r="G274" s="92" t="s">
        <v>72</v>
      </c>
      <c r="H274" s="30">
        <v>0.4</v>
      </c>
      <c r="I274" s="38">
        <f t="shared" si="31"/>
        <v>2960000</v>
      </c>
      <c r="J274" s="74">
        <v>1017598537</v>
      </c>
      <c r="K274" s="125" t="s">
        <v>303</v>
      </c>
      <c r="L274" s="125" t="s">
        <v>324</v>
      </c>
      <c r="M274" s="63"/>
      <c r="O274" s="63"/>
    </row>
    <row r="275" spans="1:15" s="62" customFormat="1" x14ac:dyDescent="0.25">
      <c r="A275" s="18">
        <f t="shared" si="32"/>
        <v>4</v>
      </c>
      <c r="B275" s="78" t="s">
        <v>554</v>
      </c>
      <c r="C275" s="44" t="s">
        <v>555</v>
      </c>
      <c r="D275" s="79" t="s">
        <v>82</v>
      </c>
      <c r="E275" s="25" t="s">
        <v>485</v>
      </c>
      <c r="F275" s="95" t="s">
        <v>220</v>
      </c>
      <c r="G275" s="118" t="s">
        <v>73</v>
      </c>
      <c r="H275" s="30">
        <v>0.5</v>
      </c>
      <c r="I275" s="38">
        <f t="shared" si="31"/>
        <v>3700000</v>
      </c>
      <c r="J275" s="74">
        <v>1017598462</v>
      </c>
      <c r="K275" s="125" t="s">
        <v>303</v>
      </c>
      <c r="L275" s="125" t="s">
        <v>324</v>
      </c>
      <c r="M275" s="63"/>
      <c r="O275" s="63"/>
    </row>
    <row r="276" spans="1:15" s="62" customFormat="1" ht="60" x14ac:dyDescent="0.25">
      <c r="A276" s="18">
        <f t="shared" si="32"/>
        <v>5</v>
      </c>
      <c r="B276" s="88" t="s">
        <v>186</v>
      </c>
      <c r="C276" s="29" t="s">
        <v>187</v>
      </c>
      <c r="D276" s="89" t="s">
        <v>91</v>
      </c>
      <c r="E276" s="83" t="s">
        <v>497</v>
      </c>
      <c r="F276" s="95" t="s">
        <v>188</v>
      </c>
      <c r="G276" s="92" t="s">
        <v>189</v>
      </c>
      <c r="H276" s="30">
        <v>0.5</v>
      </c>
      <c r="I276" s="38">
        <f t="shared" si="31"/>
        <v>3700000</v>
      </c>
      <c r="J276" s="74">
        <v>1017333099</v>
      </c>
      <c r="K276" s="125" t="s">
        <v>303</v>
      </c>
      <c r="L276" s="125" t="s">
        <v>324</v>
      </c>
      <c r="M276" s="63"/>
      <c r="O276" s="63"/>
    </row>
    <row r="277" spans="1:15" s="62" customFormat="1" ht="60" x14ac:dyDescent="0.25">
      <c r="A277" s="18">
        <f t="shared" si="32"/>
        <v>6</v>
      </c>
      <c r="B277" s="78" t="s">
        <v>432</v>
      </c>
      <c r="C277" s="44" t="s">
        <v>355</v>
      </c>
      <c r="D277" s="79" t="s">
        <v>177</v>
      </c>
      <c r="E277" s="83" t="s">
        <v>349</v>
      </c>
      <c r="F277" s="25" t="s">
        <v>684</v>
      </c>
      <c r="G277" s="118" t="s">
        <v>433</v>
      </c>
      <c r="H277" s="30">
        <v>0.5</v>
      </c>
      <c r="I277" s="38">
        <f t="shared" si="31"/>
        <v>3700000</v>
      </c>
      <c r="J277" s="73">
        <v>31310001461099</v>
      </c>
      <c r="K277" s="126" t="s">
        <v>310</v>
      </c>
      <c r="L277" s="126" t="s">
        <v>311</v>
      </c>
      <c r="M277" s="63"/>
      <c r="O277" s="63"/>
    </row>
    <row r="278" spans="1:15" s="62" customFormat="1" ht="60" x14ac:dyDescent="0.25">
      <c r="A278" s="18">
        <f t="shared" si="32"/>
        <v>7</v>
      </c>
      <c r="B278" s="78" t="s">
        <v>557</v>
      </c>
      <c r="C278" s="44" t="s">
        <v>556</v>
      </c>
      <c r="D278" s="79" t="s">
        <v>35</v>
      </c>
      <c r="E278" s="83" t="s">
        <v>439</v>
      </c>
      <c r="F278" s="25" t="s">
        <v>684</v>
      </c>
      <c r="G278" s="118" t="s">
        <v>1181</v>
      </c>
      <c r="H278" s="30">
        <v>0.5</v>
      </c>
      <c r="I278" s="38">
        <f t="shared" si="31"/>
        <v>3700000</v>
      </c>
      <c r="J278" s="73">
        <v>31310001485619</v>
      </c>
      <c r="K278" s="126" t="s">
        <v>310</v>
      </c>
      <c r="L278" s="126" t="s">
        <v>311</v>
      </c>
      <c r="M278" s="63"/>
      <c r="O278" s="63"/>
    </row>
    <row r="279" spans="1:15" s="62" customFormat="1" x14ac:dyDescent="0.25">
      <c r="A279" s="18">
        <f t="shared" si="32"/>
        <v>8</v>
      </c>
      <c r="B279" s="97" t="s">
        <v>704</v>
      </c>
      <c r="C279" s="98" t="s">
        <v>87</v>
      </c>
      <c r="D279" s="99" t="s">
        <v>48</v>
      </c>
      <c r="E279" s="76" t="s">
        <v>1008</v>
      </c>
      <c r="F279" s="76" t="s">
        <v>684</v>
      </c>
      <c r="G279" s="91" t="s">
        <v>101</v>
      </c>
      <c r="H279" s="30">
        <v>0.4</v>
      </c>
      <c r="I279" s="38">
        <f t="shared" si="31"/>
        <v>2960000</v>
      </c>
      <c r="J279" s="73">
        <v>31310001469260</v>
      </c>
      <c r="K279" s="126" t="s">
        <v>310</v>
      </c>
      <c r="L279" s="126" t="s">
        <v>311</v>
      </c>
      <c r="M279" s="63"/>
      <c r="O279" s="63"/>
    </row>
    <row r="280" spans="1:15" s="62" customFormat="1" ht="75" x14ac:dyDescent="0.25">
      <c r="A280" s="18">
        <f t="shared" si="32"/>
        <v>9</v>
      </c>
      <c r="B280" s="97" t="s">
        <v>693</v>
      </c>
      <c r="C280" s="98" t="s">
        <v>1020</v>
      </c>
      <c r="D280" s="99" t="s">
        <v>935</v>
      </c>
      <c r="E280" s="76" t="s">
        <v>1005</v>
      </c>
      <c r="F280" s="76" t="s">
        <v>683</v>
      </c>
      <c r="G280" s="92" t="s">
        <v>1182</v>
      </c>
      <c r="H280" s="40">
        <v>0.4</v>
      </c>
      <c r="I280" s="38">
        <f t="shared" si="31"/>
        <v>2960000</v>
      </c>
      <c r="J280" s="73">
        <v>31310001472204</v>
      </c>
      <c r="K280" s="126" t="s">
        <v>310</v>
      </c>
      <c r="L280" s="126" t="s">
        <v>311</v>
      </c>
      <c r="M280" s="63"/>
      <c r="O280" s="63"/>
    </row>
    <row r="281" spans="1:15" s="62" customFormat="1" x14ac:dyDescent="0.25">
      <c r="A281" s="18">
        <f t="shared" si="32"/>
        <v>10</v>
      </c>
      <c r="B281" s="97" t="s">
        <v>558</v>
      </c>
      <c r="C281" s="98" t="s">
        <v>106</v>
      </c>
      <c r="D281" s="99" t="s">
        <v>27</v>
      </c>
      <c r="E281" s="76" t="s">
        <v>559</v>
      </c>
      <c r="F281" s="76" t="s">
        <v>683</v>
      </c>
      <c r="G281" s="118" t="s">
        <v>73</v>
      </c>
      <c r="H281" s="30">
        <v>0.5</v>
      </c>
      <c r="I281" s="38">
        <f t="shared" si="31"/>
        <v>3700000</v>
      </c>
      <c r="J281" s="73">
        <v>31310001485488</v>
      </c>
      <c r="K281" s="126" t="s">
        <v>310</v>
      </c>
      <c r="L281" s="126" t="s">
        <v>311</v>
      </c>
      <c r="M281" s="63"/>
      <c r="O281" s="63"/>
    </row>
    <row r="282" spans="1:15" s="62" customFormat="1" x14ac:dyDescent="0.25">
      <c r="A282" s="18">
        <f t="shared" si="32"/>
        <v>11</v>
      </c>
      <c r="B282" s="78" t="s">
        <v>435</v>
      </c>
      <c r="C282" s="44" t="s">
        <v>436</v>
      </c>
      <c r="D282" s="79" t="s">
        <v>437</v>
      </c>
      <c r="E282" s="83" t="s">
        <v>421</v>
      </c>
      <c r="F282" s="25" t="s">
        <v>683</v>
      </c>
      <c r="G282" s="118" t="s">
        <v>73</v>
      </c>
      <c r="H282" s="30">
        <v>0.5</v>
      </c>
      <c r="I282" s="38">
        <f t="shared" si="31"/>
        <v>3700000</v>
      </c>
      <c r="J282" s="73">
        <v>31310001460935</v>
      </c>
      <c r="K282" s="126" t="s">
        <v>310</v>
      </c>
      <c r="L282" s="126" t="s">
        <v>311</v>
      </c>
      <c r="M282" s="63"/>
      <c r="O282" s="63"/>
    </row>
    <row r="283" spans="1:15" s="62" customFormat="1" x14ac:dyDescent="0.25">
      <c r="A283" s="18">
        <f t="shared" si="32"/>
        <v>12</v>
      </c>
      <c r="B283" s="97" t="s">
        <v>679</v>
      </c>
      <c r="C283" s="98" t="s">
        <v>452</v>
      </c>
      <c r="D283" s="99" t="s">
        <v>930</v>
      </c>
      <c r="E283" s="76" t="s">
        <v>663</v>
      </c>
      <c r="F283" s="76" t="s">
        <v>680</v>
      </c>
      <c r="G283" s="118" t="s">
        <v>73</v>
      </c>
      <c r="H283" s="30">
        <v>0.5</v>
      </c>
      <c r="I283" s="38">
        <f t="shared" si="31"/>
        <v>3700000</v>
      </c>
      <c r="J283" s="73">
        <v>31310001501807</v>
      </c>
      <c r="K283" s="126" t="s">
        <v>310</v>
      </c>
      <c r="L283" s="126" t="s">
        <v>311</v>
      </c>
      <c r="M283" s="63"/>
      <c r="O283" s="63"/>
    </row>
    <row r="284" spans="1:15" s="62" customFormat="1" x14ac:dyDescent="0.25">
      <c r="A284" s="18">
        <f t="shared" si="32"/>
        <v>13</v>
      </c>
      <c r="B284" s="80" t="s">
        <v>896</v>
      </c>
      <c r="C284" s="81" t="s">
        <v>920</v>
      </c>
      <c r="D284" s="82" t="s">
        <v>915</v>
      </c>
      <c r="E284" s="25" t="s">
        <v>1014</v>
      </c>
      <c r="F284" s="25" t="s">
        <v>858</v>
      </c>
      <c r="G284" s="141" t="s">
        <v>104</v>
      </c>
      <c r="H284" s="40">
        <v>0.4</v>
      </c>
      <c r="I284" s="38">
        <f t="shared" si="31"/>
        <v>2960000</v>
      </c>
      <c r="J284" s="73">
        <v>1024272881</v>
      </c>
      <c r="K284" s="126" t="s">
        <v>303</v>
      </c>
      <c r="L284" s="126" t="s">
        <v>313</v>
      </c>
      <c r="M284" s="63"/>
      <c r="O284" s="63"/>
    </row>
    <row r="285" spans="1:15" s="62" customFormat="1" x14ac:dyDescent="0.25">
      <c r="A285" s="18">
        <f t="shared" si="32"/>
        <v>14</v>
      </c>
      <c r="B285" s="80" t="s">
        <v>565</v>
      </c>
      <c r="C285" s="81" t="s">
        <v>912</v>
      </c>
      <c r="D285" s="82" t="s">
        <v>434</v>
      </c>
      <c r="E285" s="25" t="s">
        <v>1023</v>
      </c>
      <c r="F285" s="25" t="s">
        <v>858</v>
      </c>
      <c r="G285" s="118" t="s">
        <v>72</v>
      </c>
      <c r="H285" s="40">
        <v>0.4</v>
      </c>
      <c r="I285" s="38">
        <f t="shared" si="31"/>
        <v>2960000</v>
      </c>
      <c r="J285" s="73">
        <v>1024272463</v>
      </c>
      <c r="K285" s="126" t="s">
        <v>303</v>
      </c>
      <c r="L285" s="126" t="s">
        <v>313</v>
      </c>
      <c r="M285" s="63"/>
      <c r="O285" s="63"/>
    </row>
    <row r="286" spans="1:15" s="62" customFormat="1" ht="90" x14ac:dyDescent="0.25">
      <c r="A286" s="18">
        <f t="shared" si="32"/>
        <v>15</v>
      </c>
      <c r="B286" s="80" t="s">
        <v>895</v>
      </c>
      <c r="C286" s="81" t="s">
        <v>1001</v>
      </c>
      <c r="D286" s="82" t="s">
        <v>156</v>
      </c>
      <c r="E286" s="25" t="s">
        <v>1009</v>
      </c>
      <c r="F286" s="25" t="s">
        <v>859</v>
      </c>
      <c r="G286" s="92" t="s">
        <v>1185</v>
      </c>
      <c r="H286" s="40">
        <v>0.4</v>
      </c>
      <c r="I286" s="38">
        <f t="shared" si="31"/>
        <v>2960000</v>
      </c>
      <c r="J286" s="73">
        <v>1024272575</v>
      </c>
      <c r="K286" s="126" t="s">
        <v>303</v>
      </c>
      <c r="L286" s="126" t="s">
        <v>313</v>
      </c>
      <c r="M286" s="63"/>
      <c r="O286" s="63"/>
    </row>
    <row r="287" spans="1:15" s="62" customFormat="1" x14ac:dyDescent="0.25">
      <c r="A287" s="18">
        <f t="shared" si="32"/>
        <v>16</v>
      </c>
      <c r="B287" s="78" t="s">
        <v>440</v>
      </c>
      <c r="C287" s="44" t="s">
        <v>441</v>
      </c>
      <c r="D287" s="79" t="s">
        <v>105</v>
      </c>
      <c r="E287" s="83" t="s">
        <v>442</v>
      </c>
      <c r="F287" s="25" t="s">
        <v>443</v>
      </c>
      <c r="G287" s="141" t="s">
        <v>104</v>
      </c>
      <c r="H287" s="40">
        <v>0.4</v>
      </c>
      <c r="I287" s="38">
        <f t="shared" si="31"/>
        <v>2960000</v>
      </c>
      <c r="J287" s="73" t="s">
        <v>571</v>
      </c>
      <c r="K287" s="126" t="s">
        <v>303</v>
      </c>
      <c r="L287" s="126" t="s">
        <v>313</v>
      </c>
      <c r="M287" s="63"/>
      <c r="O287" s="63"/>
    </row>
    <row r="288" spans="1:15" s="62" customFormat="1" ht="45" x14ac:dyDescent="0.25">
      <c r="A288" s="18">
        <f t="shared" si="32"/>
        <v>17</v>
      </c>
      <c r="B288" s="97" t="s">
        <v>822</v>
      </c>
      <c r="C288" s="98" t="s">
        <v>1131</v>
      </c>
      <c r="D288" s="99" t="s">
        <v>86</v>
      </c>
      <c r="E288" s="76" t="s">
        <v>1095</v>
      </c>
      <c r="F288" s="76" t="s">
        <v>765</v>
      </c>
      <c r="G288" s="118" t="s">
        <v>1184</v>
      </c>
      <c r="H288" s="30">
        <v>0.5</v>
      </c>
      <c r="I288" s="159">
        <f t="shared" ref="I288:I300" si="33">(18500000/10*2+19500000/10*2)*H288</f>
        <v>3800000</v>
      </c>
      <c r="J288" s="120">
        <v>31310001579725</v>
      </c>
      <c r="K288" s="106" t="str">
        <f>VLOOKUP(B288,[1]TH_BIDV_VCB!$D$2:$M$181,9,0)</f>
        <v>BIDV</v>
      </c>
      <c r="L288" s="106" t="s">
        <v>1173</v>
      </c>
      <c r="M288" s="63"/>
      <c r="O288" s="63"/>
    </row>
    <row r="289" spans="1:15" s="62" customFormat="1" ht="22.5" x14ac:dyDescent="0.25">
      <c r="A289" s="18">
        <f t="shared" si="32"/>
        <v>18</v>
      </c>
      <c r="B289" s="114" t="s">
        <v>769</v>
      </c>
      <c r="C289" s="81" t="s">
        <v>924</v>
      </c>
      <c r="D289" s="82" t="s">
        <v>77</v>
      </c>
      <c r="E289" s="25" t="s">
        <v>1128</v>
      </c>
      <c r="F289" s="25" t="s">
        <v>765</v>
      </c>
      <c r="G289" s="91" t="s">
        <v>150</v>
      </c>
      <c r="H289" s="30">
        <v>0.5</v>
      </c>
      <c r="I289" s="159">
        <f t="shared" si="33"/>
        <v>3800000</v>
      </c>
      <c r="J289" s="120">
        <v>31310001580143</v>
      </c>
      <c r="K289" s="106" t="s">
        <v>310</v>
      </c>
      <c r="L289" s="106" t="s">
        <v>1173</v>
      </c>
      <c r="M289" s="63"/>
      <c r="O289" s="63"/>
    </row>
    <row r="290" spans="1:15" s="62" customFormat="1" ht="60" x14ac:dyDescent="0.25">
      <c r="A290" s="18">
        <f t="shared" si="32"/>
        <v>19</v>
      </c>
      <c r="B290" s="80" t="s">
        <v>824</v>
      </c>
      <c r="C290" s="81" t="s">
        <v>1132</v>
      </c>
      <c r="D290" s="82" t="s">
        <v>34</v>
      </c>
      <c r="E290" s="25" t="s">
        <v>1098</v>
      </c>
      <c r="F290" s="25" t="s">
        <v>764</v>
      </c>
      <c r="G290" s="118" t="s">
        <v>1186</v>
      </c>
      <c r="H290" s="30">
        <v>0.5</v>
      </c>
      <c r="I290" s="159">
        <f t="shared" si="33"/>
        <v>3800000</v>
      </c>
      <c r="J290" s="120">
        <v>31310001580514</v>
      </c>
      <c r="K290" s="106" t="s">
        <v>310</v>
      </c>
      <c r="L290" s="106" t="s">
        <v>1173</v>
      </c>
      <c r="M290" s="63"/>
      <c r="O290" s="63"/>
    </row>
    <row r="291" spans="1:15" s="62" customFormat="1" ht="22.5" x14ac:dyDescent="0.25">
      <c r="A291" s="18">
        <f t="shared" si="32"/>
        <v>20</v>
      </c>
      <c r="B291" s="97" t="s">
        <v>768</v>
      </c>
      <c r="C291" s="98" t="s">
        <v>950</v>
      </c>
      <c r="D291" s="99" t="s">
        <v>91</v>
      </c>
      <c r="E291" s="76" t="s">
        <v>1078</v>
      </c>
      <c r="F291" s="76" t="s">
        <v>764</v>
      </c>
      <c r="G291" s="92" t="s">
        <v>73</v>
      </c>
      <c r="H291" s="30">
        <v>0.5</v>
      </c>
      <c r="I291" s="159">
        <f t="shared" si="33"/>
        <v>3800000</v>
      </c>
      <c r="J291" s="120">
        <v>31310001580620</v>
      </c>
      <c r="K291" s="106" t="str">
        <f>VLOOKUP(B291,[1]TH_BIDV_VCB!$D$2:$M$181,9,0)</f>
        <v>BIDV</v>
      </c>
      <c r="L291" s="106" t="s">
        <v>1173</v>
      </c>
      <c r="M291" s="63"/>
      <c r="O291" s="63"/>
    </row>
    <row r="292" spans="1:15" s="62" customFormat="1" ht="22.5" x14ac:dyDescent="0.25">
      <c r="A292" s="18">
        <f t="shared" si="32"/>
        <v>21</v>
      </c>
      <c r="B292" s="97" t="s">
        <v>823</v>
      </c>
      <c r="C292" s="98" t="s">
        <v>779</v>
      </c>
      <c r="D292" s="99" t="s">
        <v>76</v>
      </c>
      <c r="E292" s="76" t="s">
        <v>1034</v>
      </c>
      <c r="F292" s="76" t="s">
        <v>723</v>
      </c>
      <c r="G292" s="92" t="s">
        <v>72</v>
      </c>
      <c r="H292" s="30">
        <v>0.4</v>
      </c>
      <c r="I292" s="159">
        <f t="shared" si="33"/>
        <v>3040000</v>
      </c>
      <c r="J292" s="120">
        <v>31310001580994</v>
      </c>
      <c r="K292" s="106" t="str">
        <f>VLOOKUP(B292,[1]TH_BIDV_VCB!$D$2:$M$181,9,0)</f>
        <v>BIDV</v>
      </c>
      <c r="L292" s="106" t="s">
        <v>1173</v>
      </c>
      <c r="M292" s="63"/>
      <c r="O292" s="63"/>
    </row>
    <row r="293" spans="1:15" s="62" customFormat="1" ht="22.5" x14ac:dyDescent="0.25">
      <c r="A293" s="18">
        <f t="shared" si="32"/>
        <v>22</v>
      </c>
      <c r="B293" s="114" t="s">
        <v>821</v>
      </c>
      <c r="C293" s="81" t="s">
        <v>706</v>
      </c>
      <c r="D293" s="82" t="s">
        <v>476</v>
      </c>
      <c r="E293" s="25" t="s">
        <v>1051</v>
      </c>
      <c r="F293" s="25" t="s">
        <v>766</v>
      </c>
      <c r="G293" s="91" t="s">
        <v>101</v>
      </c>
      <c r="H293" s="30">
        <v>0.4</v>
      </c>
      <c r="I293" s="159">
        <f t="shared" si="33"/>
        <v>3040000</v>
      </c>
      <c r="J293" s="120">
        <v>31310001581243</v>
      </c>
      <c r="K293" s="106" t="s">
        <v>310</v>
      </c>
      <c r="L293" s="106" t="s">
        <v>1173</v>
      </c>
      <c r="M293" s="63"/>
      <c r="O293" s="63"/>
    </row>
    <row r="294" spans="1:15" s="62" customFormat="1" ht="22.5" x14ac:dyDescent="0.25">
      <c r="A294" s="18">
        <f t="shared" si="32"/>
        <v>23</v>
      </c>
      <c r="B294" s="97" t="s">
        <v>763</v>
      </c>
      <c r="C294" s="98" t="s">
        <v>947</v>
      </c>
      <c r="D294" s="99" t="s">
        <v>31</v>
      </c>
      <c r="E294" s="76" t="s">
        <v>1102</v>
      </c>
      <c r="F294" s="76" t="s">
        <v>733</v>
      </c>
      <c r="G294" s="92" t="s">
        <v>72</v>
      </c>
      <c r="H294" s="30">
        <v>0.4</v>
      </c>
      <c r="I294" s="159">
        <f t="shared" si="33"/>
        <v>3040000</v>
      </c>
      <c r="J294" s="120">
        <v>31310001581720</v>
      </c>
      <c r="K294" s="106" t="str">
        <f>VLOOKUP(B294,[1]TH_BIDV_VCB!$D$2:$M$181,9,0)</f>
        <v>BIDV</v>
      </c>
      <c r="L294" s="106" t="s">
        <v>1173</v>
      </c>
      <c r="M294" s="63"/>
      <c r="O294" s="63"/>
    </row>
    <row r="295" spans="1:15" s="62" customFormat="1" ht="22.5" x14ac:dyDescent="0.25">
      <c r="A295" s="18">
        <f t="shared" si="32"/>
        <v>24</v>
      </c>
      <c r="B295" s="97" t="s">
        <v>732</v>
      </c>
      <c r="C295" s="98" t="s">
        <v>1127</v>
      </c>
      <c r="D295" s="99" t="s">
        <v>143</v>
      </c>
      <c r="E295" s="76" t="s">
        <v>1076</v>
      </c>
      <c r="F295" s="76" t="s">
        <v>733</v>
      </c>
      <c r="G295" s="92" t="s">
        <v>72</v>
      </c>
      <c r="H295" s="30">
        <v>0.4</v>
      </c>
      <c r="I295" s="159">
        <f t="shared" si="33"/>
        <v>3040000</v>
      </c>
      <c r="J295" s="120">
        <v>31310001581766</v>
      </c>
      <c r="K295" s="106" t="str">
        <f>VLOOKUP(B295,[1]TH_BIDV_VCB!$D$2:$M$181,9,0)</f>
        <v>BIDV</v>
      </c>
      <c r="L295" s="106" t="s">
        <v>1173</v>
      </c>
      <c r="M295" s="63"/>
      <c r="O295" s="63"/>
    </row>
    <row r="296" spans="1:15" s="62" customFormat="1" ht="22.5" x14ac:dyDescent="0.25">
      <c r="A296" s="18">
        <f t="shared" si="32"/>
        <v>25</v>
      </c>
      <c r="B296" s="114" t="s">
        <v>767</v>
      </c>
      <c r="C296" s="81" t="s">
        <v>1133</v>
      </c>
      <c r="D296" s="82" t="s">
        <v>15</v>
      </c>
      <c r="E296" s="25" t="s">
        <v>1036</v>
      </c>
      <c r="F296" s="25" t="s">
        <v>733</v>
      </c>
      <c r="G296" s="92" t="s">
        <v>72</v>
      </c>
      <c r="H296" s="30">
        <v>0.4</v>
      </c>
      <c r="I296" s="159">
        <f t="shared" si="33"/>
        <v>3040000</v>
      </c>
      <c r="J296" s="120">
        <v>63610000429362</v>
      </c>
      <c r="K296" s="106" t="s">
        <v>310</v>
      </c>
      <c r="L296" s="106" t="s">
        <v>1173</v>
      </c>
      <c r="M296" s="63"/>
      <c r="O296" s="63"/>
    </row>
    <row r="297" spans="1:15" s="62" customFormat="1" ht="22.5" x14ac:dyDescent="0.25">
      <c r="A297" s="18">
        <f t="shared" si="32"/>
        <v>26</v>
      </c>
      <c r="B297" s="97" t="s">
        <v>904</v>
      </c>
      <c r="C297" s="98" t="s">
        <v>1134</v>
      </c>
      <c r="D297" s="99" t="s">
        <v>12</v>
      </c>
      <c r="E297" s="76" t="s">
        <v>1067</v>
      </c>
      <c r="F297" s="76" t="s">
        <v>873</v>
      </c>
      <c r="G297" s="91" t="s">
        <v>101</v>
      </c>
      <c r="H297" s="30">
        <v>0.4</v>
      </c>
      <c r="I297" s="159">
        <f t="shared" si="33"/>
        <v>3040000</v>
      </c>
      <c r="J297" s="120" t="s">
        <v>1203</v>
      </c>
      <c r="K297" s="106" t="str">
        <f>VLOOKUP(B297,[1]TH_BIDV_VCB!$D$2:$M$181,9,0)</f>
        <v>VIETCOMBANK</v>
      </c>
      <c r="L297" s="106" t="s">
        <v>324</v>
      </c>
      <c r="M297" s="63"/>
      <c r="O297" s="63"/>
    </row>
    <row r="298" spans="1:15" s="62" customFormat="1" ht="22.5" x14ac:dyDescent="0.25">
      <c r="A298" s="18">
        <f t="shared" si="32"/>
        <v>27</v>
      </c>
      <c r="B298" s="97" t="s">
        <v>903</v>
      </c>
      <c r="C298" s="98" t="s">
        <v>655</v>
      </c>
      <c r="D298" s="99" t="s">
        <v>48</v>
      </c>
      <c r="E298" s="76" t="s">
        <v>1124</v>
      </c>
      <c r="F298" s="76" t="s">
        <v>874</v>
      </c>
      <c r="G298" s="91" t="s">
        <v>101</v>
      </c>
      <c r="H298" s="30">
        <v>0.4</v>
      </c>
      <c r="I298" s="159">
        <f t="shared" si="33"/>
        <v>3040000</v>
      </c>
      <c r="J298" s="120" t="s">
        <v>1204</v>
      </c>
      <c r="K298" s="106" t="str">
        <f>VLOOKUP(B298,[1]TH_BIDV_VCB!$D$2:$M$181,9,0)</f>
        <v>VIETCOMBANK</v>
      </c>
      <c r="L298" s="106" t="s">
        <v>324</v>
      </c>
      <c r="M298" s="63"/>
      <c r="O298" s="63"/>
    </row>
    <row r="299" spans="1:15" s="62" customFormat="1" ht="22.5" x14ac:dyDescent="0.25">
      <c r="A299" s="18">
        <f t="shared" si="32"/>
        <v>28</v>
      </c>
      <c r="B299" s="97" t="s">
        <v>898</v>
      </c>
      <c r="C299" s="98" t="s">
        <v>702</v>
      </c>
      <c r="D299" s="99" t="s">
        <v>74</v>
      </c>
      <c r="E299" s="76" t="s">
        <v>1019</v>
      </c>
      <c r="F299" s="76" t="s">
        <v>875</v>
      </c>
      <c r="G299" s="92" t="s">
        <v>73</v>
      </c>
      <c r="H299" s="30">
        <v>0.5</v>
      </c>
      <c r="I299" s="159">
        <f t="shared" si="33"/>
        <v>3800000</v>
      </c>
      <c r="J299" s="120" t="s">
        <v>1205</v>
      </c>
      <c r="K299" s="106" t="str">
        <f>VLOOKUP(B299,[1]TH_BIDV_VCB!$D$2:$M$181,9,0)</f>
        <v>VIETCOMBANK</v>
      </c>
      <c r="L299" s="106" t="s">
        <v>324</v>
      </c>
      <c r="M299" s="63"/>
      <c r="O299" s="63"/>
    </row>
    <row r="300" spans="1:15" s="62" customFormat="1" ht="22.5" x14ac:dyDescent="0.25">
      <c r="A300" s="18">
        <f t="shared" si="32"/>
        <v>29</v>
      </c>
      <c r="B300" s="97" t="s">
        <v>897</v>
      </c>
      <c r="C300" s="98" t="s">
        <v>942</v>
      </c>
      <c r="D300" s="99" t="s">
        <v>14</v>
      </c>
      <c r="E300" s="76" t="s">
        <v>1065</v>
      </c>
      <c r="F300" s="76" t="s">
        <v>860</v>
      </c>
      <c r="G300" s="92" t="s">
        <v>72</v>
      </c>
      <c r="H300" s="30">
        <v>0.4</v>
      </c>
      <c r="I300" s="159">
        <f t="shared" si="33"/>
        <v>3040000</v>
      </c>
      <c r="J300" s="120" t="s">
        <v>1206</v>
      </c>
      <c r="K300" s="106" t="str">
        <f>VLOOKUP(B300,[1]TH_BIDV_VCB!$D$2:$M$181,9,0)</f>
        <v>VIETCOMBANK</v>
      </c>
      <c r="L300" s="106" t="s">
        <v>324</v>
      </c>
      <c r="M300" s="63"/>
      <c r="O300" s="63"/>
    </row>
    <row r="301" spans="1:15" s="62" customFormat="1" x14ac:dyDescent="0.25">
      <c r="A301" s="18"/>
      <c r="B301" s="88"/>
      <c r="C301" s="72" t="s">
        <v>97</v>
      </c>
      <c r="D301" s="46">
        <f>A300</f>
        <v>29</v>
      </c>
      <c r="E301" s="115"/>
      <c r="F301" s="4"/>
      <c r="G301" s="116"/>
      <c r="H301" s="4"/>
      <c r="I301" s="71">
        <f>SUM(I272:I300)</f>
        <v>96600000</v>
      </c>
      <c r="J301" s="113"/>
      <c r="K301" s="125"/>
      <c r="L301" s="125"/>
      <c r="M301" s="63"/>
      <c r="O301" s="63"/>
    </row>
    <row r="302" spans="1:15" s="62" customFormat="1" x14ac:dyDescent="0.25">
      <c r="A302" s="4" t="s">
        <v>1248</v>
      </c>
      <c r="B302" s="5" t="s">
        <v>1242</v>
      </c>
      <c r="C302" s="45"/>
      <c r="D302" s="46"/>
      <c r="E302" s="115"/>
      <c r="F302" s="4"/>
      <c r="G302" s="116"/>
      <c r="H302" s="4"/>
      <c r="I302" s="138"/>
      <c r="J302" s="113"/>
      <c r="K302" s="125"/>
      <c r="L302" s="125"/>
      <c r="M302" s="63"/>
      <c r="O302" s="63"/>
    </row>
    <row r="303" spans="1:15" s="62" customFormat="1" x14ac:dyDescent="0.25">
      <c r="A303" s="18">
        <v>1</v>
      </c>
      <c r="B303" s="80" t="s">
        <v>907</v>
      </c>
      <c r="C303" s="81" t="s">
        <v>953</v>
      </c>
      <c r="D303" s="82" t="s">
        <v>128</v>
      </c>
      <c r="E303" s="25" t="s">
        <v>1013</v>
      </c>
      <c r="F303" s="25" t="s">
        <v>665</v>
      </c>
      <c r="G303" s="91" t="s">
        <v>1179</v>
      </c>
      <c r="H303" s="30">
        <v>0.5</v>
      </c>
      <c r="I303" s="38">
        <f>18500000/10*4*H303</f>
        <v>3700000</v>
      </c>
      <c r="J303" s="61">
        <v>1024273035</v>
      </c>
      <c r="K303" s="125" t="s">
        <v>303</v>
      </c>
      <c r="L303" s="125" t="s">
        <v>309</v>
      </c>
      <c r="M303" s="63"/>
      <c r="O303" s="63"/>
    </row>
    <row r="304" spans="1:15" s="62" customFormat="1" x14ac:dyDescent="0.25">
      <c r="A304" s="18"/>
      <c r="B304" s="88"/>
      <c r="C304" s="72" t="s">
        <v>97</v>
      </c>
      <c r="D304" s="46">
        <f>A303</f>
        <v>1</v>
      </c>
      <c r="E304" s="115"/>
      <c r="F304" s="4"/>
      <c r="G304" s="116"/>
      <c r="H304" s="4"/>
      <c r="I304" s="71">
        <f>I303</f>
        <v>3700000</v>
      </c>
      <c r="J304" s="113"/>
      <c r="K304" s="125"/>
      <c r="L304" s="125"/>
      <c r="M304" s="63"/>
      <c r="O304" s="63"/>
    </row>
    <row r="305" spans="1:15" s="62" customFormat="1" x14ac:dyDescent="0.25">
      <c r="A305" s="18"/>
      <c r="B305" s="5"/>
      <c r="C305" s="72" t="s">
        <v>123</v>
      </c>
      <c r="D305" s="60">
        <f>D301+D270+D257+D244+D215+D163+D148+D115+D41+D102+D72+D304</f>
        <v>273</v>
      </c>
      <c r="E305" s="117" t="s">
        <v>98</v>
      </c>
      <c r="F305" s="4"/>
      <c r="G305" s="41"/>
      <c r="H305" s="4"/>
      <c r="I305" s="138">
        <f>I301+I270+I257+I244+I215+I163+I148+I115+I41+I102+I72+I304</f>
        <v>895040000</v>
      </c>
      <c r="J305" s="70"/>
      <c r="K305" s="125"/>
      <c r="L305" s="125"/>
      <c r="M305" s="63"/>
      <c r="O305" s="63"/>
    </row>
    <row r="306" spans="1:15" ht="26.25" customHeight="1" x14ac:dyDescent="0.25">
      <c r="A306" s="63"/>
      <c r="B306" s="169" t="s">
        <v>1255</v>
      </c>
      <c r="C306" s="169"/>
      <c r="D306" s="169"/>
      <c r="E306" s="169"/>
      <c r="F306" s="169"/>
      <c r="G306" s="169"/>
      <c r="H306" s="169"/>
      <c r="I306" s="169"/>
      <c r="M306" s="63"/>
    </row>
    <row r="307" spans="1:15" x14ac:dyDescent="0.25">
      <c r="A307" s="64"/>
      <c r="B307" s="49"/>
      <c r="C307" s="34"/>
      <c r="D307" s="34"/>
      <c r="E307" s="56"/>
      <c r="F307" s="56"/>
      <c r="G307" s="57"/>
      <c r="H307" s="65"/>
      <c r="I307" s="65"/>
      <c r="J307" s="57"/>
      <c r="K307" s="129"/>
      <c r="M307" s="63"/>
    </row>
    <row r="308" spans="1:15" ht="16.5" customHeight="1" x14ac:dyDescent="0.25">
      <c r="A308" s="170" t="s">
        <v>315</v>
      </c>
      <c r="B308" s="170"/>
      <c r="C308" s="170" t="s">
        <v>139</v>
      </c>
      <c r="D308" s="170"/>
      <c r="E308" s="170"/>
      <c r="F308" s="171" t="s">
        <v>316</v>
      </c>
      <c r="G308" s="171"/>
      <c r="H308" s="171"/>
      <c r="I308" s="170" t="s">
        <v>1170</v>
      </c>
      <c r="J308" s="171"/>
      <c r="K308" s="130"/>
      <c r="M308" s="63"/>
    </row>
    <row r="309" spans="1:15" x14ac:dyDescent="0.25">
      <c r="A309" s="170"/>
      <c r="B309" s="170"/>
      <c r="C309" s="170"/>
      <c r="D309" s="170"/>
      <c r="E309" s="170"/>
      <c r="F309" s="171"/>
      <c r="G309" s="171"/>
      <c r="H309" s="171"/>
      <c r="I309" s="171"/>
      <c r="J309" s="171"/>
      <c r="K309" s="130"/>
      <c r="M309" s="63"/>
    </row>
    <row r="310" spans="1:15" x14ac:dyDescent="0.25">
      <c r="A310" s="66"/>
      <c r="B310" s="35"/>
      <c r="C310" s="35"/>
      <c r="D310" s="35"/>
      <c r="E310" s="66"/>
      <c r="F310" s="66"/>
      <c r="G310" s="66"/>
      <c r="H310" s="66"/>
      <c r="I310" s="109"/>
      <c r="J310" s="155"/>
      <c r="K310" s="131"/>
      <c r="M310" s="63"/>
    </row>
    <row r="311" spans="1:15" x14ac:dyDescent="0.25">
      <c r="A311" s="66"/>
      <c r="B311" s="35"/>
      <c r="C311" s="35"/>
      <c r="D311" s="35"/>
      <c r="E311" s="66"/>
      <c r="F311" s="66"/>
      <c r="G311" s="66"/>
      <c r="H311" s="66"/>
      <c r="I311" s="109"/>
      <c r="J311" s="155"/>
      <c r="K311" s="131"/>
      <c r="M311" s="63"/>
    </row>
    <row r="312" spans="1:15" x14ac:dyDescent="0.25">
      <c r="A312" s="66"/>
      <c r="B312" s="35"/>
      <c r="C312" s="35"/>
      <c r="D312" s="35"/>
      <c r="E312" s="66"/>
      <c r="F312" s="66"/>
      <c r="G312" s="58"/>
      <c r="H312" s="66"/>
      <c r="I312" s="109"/>
      <c r="J312" s="155"/>
      <c r="K312" s="131"/>
      <c r="M312" s="63"/>
    </row>
    <row r="313" spans="1:15" ht="18.75" x14ac:dyDescent="0.3">
      <c r="A313" s="66"/>
      <c r="B313" s="35"/>
      <c r="C313" s="35"/>
      <c r="D313" s="35"/>
      <c r="E313" s="66"/>
      <c r="F313" s="66"/>
      <c r="G313" s="58"/>
      <c r="H313" s="66"/>
      <c r="I313" s="156"/>
      <c r="J313" s="156"/>
      <c r="K313" s="131"/>
      <c r="M313" s="63"/>
    </row>
    <row r="314" spans="1:15" ht="17.25" x14ac:dyDescent="0.25">
      <c r="A314" s="162" t="s">
        <v>317</v>
      </c>
      <c r="B314" s="162"/>
      <c r="C314" s="162" t="s">
        <v>100</v>
      </c>
      <c r="D314" s="162"/>
      <c r="E314" s="162"/>
      <c r="F314" s="162" t="s">
        <v>568</v>
      </c>
      <c r="G314" s="162"/>
      <c r="H314" s="162"/>
      <c r="I314" s="162" t="s">
        <v>1171</v>
      </c>
      <c r="J314" s="162"/>
      <c r="K314" s="132"/>
      <c r="M314" s="63"/>
    </row>
  </sheetData>
  <autoFilter ref="A7:O314" xr:uid="{846D3364-2232-443C-B829-BC42C7806384}"/>
  <sortState xmlns:xlrd2="http://schemas.microsoft.com/office/spreadsheetml/2017/richdata2" ref="A272:O300">
    <sortCondition ref="F272:F300"/>
    <sortCondition ref="D272:D300"/>
    <sortCondition ref="C272:C300"/>
  </sortState>
  <mergeCells count="15">
    <mergeCell ref="A314:B314"/>
    <mergeCell ref="C314:E314"/>
    <mergeCell ref="F314:H314"/>
    <mergeCell ref="I314:J314"/>
    <mergeCell ref="A1:E1"/>
    <mergeCell ref="G1:J1"/>
    <mergeCell ref="A2:E2"/>
    <mergeCell ref="G2:J2"/>
    <mergeCell ref="A4:J4"/>
    <mergeCell ref="A5:J5"/>
    <mergeCell ref="B306:I306"/>
    <mergeCell ref="A308:B309"/>
    <mergeCell ref="C308:E309"/>
    <mergeCell ref="F308:H309"/>
    <mergeCell ref="I308:J309"/>
  </mergeCells>
  <pageMargins left="0.5" right="0.25" top="0.5" bottom="0.5" header="0.3" footer="0.3"/>
  <pageSetup paperSize="9" scale="91" orientation="landscape" r:id="rId1"/>
  <headerFooter differentFirst="1">
    <oddHeader>&amp;C&amp;P</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J30"/>
  <sheetViews>
    <sheetView topLeftCell="A13" zoomScaleNormal="100" workbookViewId="0">
      <selection activeCell="I13" sqref="I13"/>
    </sheetView>
  </sheetViews>
  <sheetFormatPr defaultColWidth="14.7109375" defaultRowHeight="16.5" x14ac:dyDescent="0.25"/>
  <cols>
    <col min="1" max="1" width="7.85546875" style="1" customWidth="1"/>
    <col min="2" max="2" width="15.7109375" style="1" customWidth="1"/>
    <col min="3" max="3" width="17.140625" style="1" customWidth="1"/>
    <col min="4" max="4" width="13.7109375" style="1" customWidth="1"/>
    <col min="5" max="5" width="15.85546875" style="1" customWidth="1"/>
    <col min="6" max="6" width="13.28515625" style="1" customWidth="1"/>
    <col min="7" max="7" width="15.5703125" style="1" customWidth="1"/>
    <col min="8" max="8" width="11.28515625" style="1" customWidth="1"/>
    <col min="9" max="9" width="21.42578125" style="1" customWidth="1"/>
    <col min="10" max="10" width="18.85546875" style="1" customWidth="1"/>
    <col min="11" max="16384" width="14.7109375" style="1"/>
  </cols>
  <sheetData>
    <row r="1" spans="1:10" x14ac:dyDescent="0.25">
      <c r="A1" s="163" t="s">
        <v>60</v>
      </c>
      <c r="B1" s="163"/>
      <c r="C1" s="163"/>
      <c r="D1" s="163"/>
      <c r="E1" s="163"/>
      <c r="F1" s="164" t="s">
        <v>66</v>
      </c>
      <c r="G1" s="164"/>
      <c r="H1" s="164"/>
      <c r="I1" s="164"/>
    </row>
    <row r="2" spans="1:10" ht="34.5" customHeight="1" x14ac:dyDescent="0.25">
      <c r="A2" s="165" t="s">
        <v>1214</v>
      </c>
      <c r="B2" s="164"/>
      <c r="C2" s="164"/>
      <c r="D2" s="164"/>
      <c r="E2" s="164"/>
      <c r="F2" s="166" t="s">
        <v>65</v>
      </c>
      <c r="G2" s="166"/>
      <c r="H2" s="166"/>
      <c r="I2" s="166"/>
    </row>
    <row r="3" spans="1:10" ht="63.75" customHeight="1" x14ac:dyDescent="0.3">
      <c r="A3" s="188" t="s">
        <v>1251</v>
      </c>
      <c r="B3" s="189"/>
      <c r="C3" s="189"/>
      <c r="D3" s="189"/>
      <c r="E3" s="189"/>
      <c r="F3" s="189"/>
      <c r="G3" s="189"/>
      <c r="H3" s="189"/>
      <c r="I3" s="189"/>
      <c r="J3" s="3"/>
    </row>
    <row r="4" spans="1:10" ht="9" customHeight="1" x14ac:dyDescent="0.25"/>
    <row r="5" spans="1:10" ht="18" customHeight="1" x14ac:dyDescent="0.25">
      <c r="A5" s="190" t="s">
        <v>112</v>
      </c>
      <c r="B5" s="191" t="s">
        <v>113</v>
      </c>
      <c r="C5" s="192" t="s">
        <v>120</v>
      </c>
      <c r="D5" s="172" t="s">
        <v>117</v>
      </c>
      <c r="E5" s="172"/>
      <c r="F5" s="172" t="s">
        <v>116</v>
      </c>
      <c r="G5" s="172"/>
      <c r="H5" s="181" t="s">
        <v>114</v>
      </c>
      <c r="I5" s="182"/>
    </row>
    <row r="6" spans="1:10" ht="30.75" customHeight="1" x14ac:dyDescent="0.25">
      <c r="A6" s="190"/>
      <c r="B6" s="191"/>
      <c r="C6" s="193"/>
      <c r="D6" s="20" t="s">
        <v>134</v>
      </c>
      <c r="E6" s="20" t="s">
        <v>118</v>
      </c>
      <c r="F6" s="20" t="s">
        <v>134</v>
      </c>
      <c r="G6" s="20" t="s">
        <v>118</v>
      </c>
      <c r="H6" s="20" t="s">
        <v>134</v>
      </c>
      <c r="I6" s="20" t="s">
        <v>119</v>
      </c>
    </row>
    <row r="7" spans="1:10" x14ac:dyDescent="0.25">
      <c r="A7" s="26"/>
      <c r="B7" s="33" t="s">
        <v>567</v>
      </c>
      <c r="C7" s="27"/>
      <c r="D7" s="28"/>
      <c r="E7" s="28"/>
      <c r="F7" s="28"/>
      <c r="G7" s="28"/>
      <c r="H7" s="28"/>
      <c r="I7" s="28"/>
    </row>
    <row r="8" spans="1:10" ht="15" customHeight="1" x14ac:dyDescent="0.25">
      <c r="A8" s="18">
        <v>1</v>
      </c>
      <c r="B8" s="18" t="s">
        <v>175</v>
      </c>
      <c r="C8" s="6">
        <v>18500000</v>
      </c>
      <c r="D8" s="87">
        <v>43</v>
      </c>
      <c r="E8" s="7">
        <f>C8/10*4*40%</f>
        <v>2960000</v>
      </c>
      <c r="F8" s="12">
        <v>22</v>
      </c>
      <c r="G8" s="7">
        <f>C8/10*4*50%</f>
        <v>3700000</v>
      </c>
      <c r="H8" s="16">
        <f t="shared" ref="H8:H9" si="0">F8+D8</f>
        <v>65</v>
      </c>
      <c r="I8" s="8">
        <f t="shared" ref="I8:I9" si="1">G8*F8+E8*D8</f>
        <v>208680000</v>
      </c>
    </row>
    <row r="9" spans="1:10" ht="15" customHeight="1" x14ac:dyDescent="0.25">
      <c r="A9" s="18">
        <f t="shared" ref="A9" si="2">A8+1</f>
        <v>2</v>
      </c>
      <c r="B9" s="18" t="s">
        <v>566</v>
      </c>
      <c r="C9" s="6">
        <v>18500000</v>
      </c>
      <c r="D9" s="87">
        <v>58</v>
      </c>
      <c r="E9" s="7">
        <f>C9/10*4*40%</f>
        <v>2960000</v>
      </c>
      <c r="F9" s="12">
        <v>44</v>
      </c>
      <c r="G9" s="7">
        <f>C9/10*4*50%</f>
        <v>3700000</v>
      </c>
      <c r="H9" s="16">
        <f t="shared" si="0"/>
        <v>102</v>
      </c>
      <c r="I9" s="8">
        <f t="shared" si="1"/>
        <v>334480000</v>
      </c>
    </row>
    <row r="10" spans="1:10" ht="15" customHeight="1" x14ac:dyDescent="0.25">
      <c r="A10" s="18"/>
      <c r="B10" s="157" t="s">
        <v>1249</v>
      </c>
      <c r="C10" s="6"/>
      <c r="D10" s="87"/>
      <c r="E10" s="7"/>
      <c r="F10" s="12"/>
      <c r="G10" s="7"/>
      <c r="H10" s="16"/>
      <c r="I10" s="8"/>
    </row>
    <row r="11" spans="1:10" ht="102.75" customHeight="1" x14ac:dyDescent="0.25">
      <c r="A11" s="18">
        <f>A9+1</f>
        <v>3</v>
      </c>
      <c r="B11" s="18" t="s">
        <v>1209</v>
      </c>
      <c r="C11" s="158" t="s">
        <v>1250</v>
      </c>
      <c r="D11" s="87">
        <v>67</v>
      </c>
      <c r="E11" s="159">
        <f>(18500000/10*2+19500000/10*2)*40%</f>
        <v>3040000</v>
      </c>
      <c r="F11" s="160">
        <f>38+1</f>
        <v>39</v>
      </c>
      <c r="G11" s="159">
        <f>(18500000/10*2+19500000/10*2)*50%</f>
        <v>3800000</v>
      </c>
      <c r="H11" s="16">
        <f t="shared" ref="H11" si="3">F11+D11</f>
        <v>106</v>
      </c>
      <c r="I11" s="161">
        <f t="shared" ref="I11" si="4">G11*F11+E11*D11</f>
        <v>351880000</v>
      </c>
    </row>
    <row r="12" spans="1:10" ht="15" customHeight="1" x14ac:dyDescent="0.25">
      <c r="A12" s="4"/>
      <c r="B12" s="5" t="s">
        <v>115</v>
      </c>
      <c r="C12" s="9"/>
      <c r="D12" s="10">
        <f>SUM(D8:D11)</f>
        <v>168</v>
      </c>
      <c r="E12" s="10"/>
      <c r="F12" s="10">
        <f>SUM(F8:F11)</f>
        <v>105</v>
      </c>
      <c r="G12" s="10"/>
      <c r="H12" s="10">
        <f>SUM(H8:H11)</f>
        <v>273</v>
      </c>
      <c r="I12" s="19">
        <f>SUM(I8:I11)</f>
        <v>895040000</v>
      </c>
    </row>
    <row r="13" spans="1:10" ht="20.25" customHeight="1" x14ac:dyDescent="0.25">
      <c r="A13" s="2" t="s">
        <v>159</v>
      </c>
    </row>
    <row r="14" spans="1:10" s="14" customFormat="1" ht="20.25" customHeight="1" x14ac:dyDescent="0.25">
      <c r="A14" s="20" t="s">
        <v>573</v>
      </c>
      <c r="B14" s="183" t="s">
        <v>135</v>
      </c>
      <c r="C14" s="183"/>
      <c r="D14" s="183"/>
      <c r="E14" s="183"/>
      <c r="F14" s="183"/>
      <c r="G14" s="183"/>
    </row>
    <row r="15" spans="1:10" s="14" customFormat="1" ht="15.75" x14ac:dyDescent="0.25">
      <c r="A15" s="174">
        <v>0.5</v>
      </c>
      <c r="B15" s="178" t="s">
        <v>73</v>
      </c>
      <c r="C15" s="178"/>
      <c r="D15" s="178"/>
      <c r="E15" s="178"/>
      <c r="F15" s="178"/>
      <c r="G15" s="178"/>
    </row>
    <row r="16" spans="1:10" s="14" customFormat="1" ht="15.75" x14ac:dyDescent="0.25">
      <c r="A16" s="175"/>
      <c r="B16" s="185" t="s">
        <v>167</v>
      </c>
      <c r="C16" s="186"/>
      <c r="D16" s="186"/>
      <c r="E16" s="186"/>
      <c r="F16" s="186"/>
      <c r="G16" s="187"/>
    </row>
    <row r="17" spans="1:9" s="14" customFormat="1" ht="15.75" x14ac:dyDescent="0.25">
      <c r="A17" s="175"/>
      <c r="B17" s="177" t="s">
        <v>149</v>
      </c>
      <c r="C17" s="177"/>
      <c r="D17" s="177"/>
      <c r="E17" s="177"/>
      <c r="F17" s="177"/>
      <c r="G17" s="177"/>
    </row>
    <row r="18" spans="1:9" s="14" customFormat="1" ht="15.75" x14ac:dyDescent="0.25">
      <c r="A18" s="175"/>
      <c r="B18" s="177" t="s">
        <v>136</v>
      </c>
      <c r="C18" s="177"/>
      <c r="D18" s="177"/>
      <c r="E18" s="177"/>
      <c r="F18" s="177"/>
      <c r="G18" s="177"/>
    </row>
    <row r="19" spans="1:9" s="14" customFormat="1" ht="30" customHeight="1" x14ac:dyDescent="0.25">
      <c r="A19" s="175"/>
      <c r="B19" s="184" t="s">
        <v>572</v>
      </c>
      <c r="C19" s="184"/>
      <c r="D19" s="184"/>
      <c r="E19" s="184"/>
      <c r="F19" s="184"/>
      <c r="G19" s="184"/>
    </row>
    <row r="20" spans="1:9" s="14" customFormat="1" ht="15.75" x14ac:dyDescent="0.25">
      <c r="A20" s="176">
        <v>0.4</v>
      </c>
      <c r="B20" s="177" t="s">
        <v>72</v>
      </c>
      <c r="C20" s="177"/>
      <c r="D20" s="177"/>
      <c r="E20" s="177"/>
      <c r="F20" s="177"/>
      <c r="G20" s="177"/>
    </row>
    <row r="21" spans="1:9" s="14" customFormat="1" ht="15.75" x14ac:dyDescent="0.25">
      <c r="A21" s="176"/>
      <c r="B21" s="178" t="s">
        <v>138</v>
      </c>
      <c r="C21" s="178"/>
      <c r="D21" s="178"/>
      <c r="E21" s="178"/>
      <c r="F21" s="178"/>
      <c r="G21" s="178"/>
    </row>
    <row r="22" spans="1:9" s="14" customFormat="1" ht="15.75" x14ac:dyDescent="0.25">
      <c r="A22" s="176"/>
      <c r="B22" s="177" t="s">
        <v>137</v>
      </c>
      <c r="C22" s="177"/>
      <c r="D22" s="177"/>
      <c r="E22" s="177"/>
      <c r="F22" s="177"/>
      <c r="G22" s="177"/>
    </row>
    <row r="23" spans="1:9" ht="23.25" customHeight="1" x14ac:dyDescent="0.25">
      <c r="E23" s="173" t="s">
        <v>1215</v>
      </c>
      <c r="F23" s="173"/>
      <c r="G23" s="173"/>
      <c r="H23" s="173"/>
      <c r="I23" s="173"/>
    </row>
    <row r="24" spans="1:9" ht="17.25" customHeight="1" x14ac:dyDescent="0.25">
      <c r="E24" s="179" t="s">
        <v>139</v>
      </c>
      <c r="F24" s="179"/>
      <c r="G24" s="179"/>
      <c r="H24" s="179"/>
      <c r="I24" s="179"/>
    </row>
    <row r="25" spans="1:9" ht="9.75" customHeight="1" x14ac:dyDescent="0.25">
      <c r="E25" s="179"/>
      <c r="F25" s="179"/>
      <c r="G25" s="179"/>
      <c r="H25" s="179"/>
      <c r="I25" s="179"/>
    </row>
    <row r="26" spans="1:9" ht="12" customHeight="1" x14ac:dyDescent="0.25">
      <c r="F26" s="15"/>
      <c r="G26" s="15"/>
    </row>
    <row r="27" spans="1:9" ht="12" customHeight="1" x14ac:dyDescent="0.25">
      <c r="F27" s="15"/>
      <c r="G27" s="15"/>
    </row>
    <row r="28" spans="1:9" ht="12" customHeight="1" x14ac:dyDescent="0.25">
      <c r="F28" s="15"/>
      <c r="G28" s="15"/>
    </row>
    <row r="29" spans="1:9" ht="12" customHeight="1" x14ac:dyDescent="0.25">
      <c r="F29" s="15"/>
      <c r="G29" s="15"/>
    </row>
    <row r="30" spans="1:9" ht="17.25" x14ac:dyDescent="0.25">
      <c r="E30" s="180" t="s">
        <v>100</v>
      </c>
      <c r="F30" s="180"/>
      <c r="G30" s="180"/>
      <c r="H30" s="180"/>
      <c r="I30" s="180"/>
    </row>
  </sheetData>
  <mergeCells count="25">
    <mergeCell ref="E24:I25"/>
    <mergeCell ref="E30:I30"/>
    <mergeCell ref="F1:I1"/>
    <mergeCell ref="F2:I2"/>
    <mergeCell ref="H5:I5"/>
    <mergeCell ref="B17:G17"/>
    <mergeCell ref="B18:G18"/>
    <mergeCell ref="B14:G14"/>
    <mergeCell ref="B15:G15"/>
    <mergeCell ref="B19:G19"/>
    <mergeCell ref="B16:G16"/>
    <mergeCell ref="A3:I3"/>
    <mergeCell ref="A5:A6"/>
    <mergeCell ref="B5:B6"/>
    <mergeCell ref="C5:C6"/>
    <mergeCell ref="D5:E5"/>
    <mergeCell ref="F5:G5"/>
    <mergeCell ref="A2:E2"/>
    <mergeCell ref="A1:E1"/>
    <mergeCell ref="E23:I23"/>
    <mergeCell ref="A15:A19"/>
    <mergeCell ref="A20:A22"/>
    <mergeCell ref="B20:G20"/>
    <mergeCell ref="B21:G21"/>
    <mergeCell ref="B22:G22"/>
  </mergeCells>
  <pageMargins left="0.78740157480314965" right="0.19685039370078741" top="0.39370078740157483" bottom="0.19685039370078741" header="0.31496062992125984" footer="0.19685039370078741"/>
  <pageSetup paperSize="9" scale="9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KY2_NAM2023</vt:lpstr>
      <vt:lpstr>BTH</vt:lpstr>
      <vt:lpstr>KY2_NAM2023!Print_Area</vt:lpstr>
      <vt:lpstr>KY2_NAM2023!Print_Titles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Veriton4620G</cp:lastModifiedBy>
  <cp:lastPrinted>2023-07-14T07:04:13Z</cp:lastPrinted>
  <dcterms:created xsi:type="dcterms:W3CDTF">2016-10-19T07:57:39Z</dcterms:created>
  <dcterms:modified xsi:type="dcterms:W3CDTF">2023-07-19T03:12:32Z</dcterms:modified>
</cp:coreProperties>
</file>